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W:\16. Secours\Sources de données\"/>
    </mc:Choice>
  </mc:AlternateContent>
  <xr:revisionPtr revIDLastSave="0" documentId="13_ncr:1_{6E2C97D5-E9DF-4E2D-AB4E-B551137DF889}" xr6:coauthVersionLast="47" xr6:coauthVersionMax="47" xr10:uidLastSave="{00000000-0000-0000-0000-000000000000}"/>
  <bookViews>
    <workbookView xWindow="-28920" yWindow="-120" windowWidth="29040" windowHeight="15720" tabRatio="954" xr2:uid="{00000000-000D-0000-FFFF-FFFF00000000}"/>
  </bookViews>
  <sheets>
    <sheet name="Zusammenfassung" sheetId="1" r:id="rId1"/>
    <sheet name="Rettungsmittel" sheetId="8" r:id="rId2"/>
    <sheet name="Subv Ambulanz" sheetId="9" r:id="rId3"/>
    <sheet name="Subv SMUR" sheetId="10" r:id="rId4"/>
  </sheets>
  <externalReferences>
    <externalReference r:id="rId5"/>
    <externalReference r:id="rId6"/>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Rettungsmittel!$B$1:$H$34</definedName>
    <definedName name="_xlnm.Print_Area" localSheetId="2">'Subv Ambulanz'!$B$28:$G$28</definedName>
    <definedName name="_xlnm.Print_Area" localSheetId="3">'Subv SMUR'!$B$1:$H$20</definedName>
    <definedName name="_xlnm.Print_Area" localSheetId="0">Zusammenfassung!$B$2:$E$15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0" l="1"/>
  <c r="J9" i="10"/>
  <c r="I9" i="10"/>
  <c r="H9" i="10"/>
  <c r="D20" i="8"/>
  <c r="C20" i="8"/>
  <c r="E11" i="9"/>
  <c r="G9" i="10" l="1"/>
  <c r="F9" i="10"/>
  <c r="E9" i="10"/>
  <c r="D9" i="10"/>
  <c r="C9" i="10"/>
  <c r="B7" i="1" l="1"/>
  <c r="B8" i="1" s="1"/>
  <c r="B9" i="1" s="1"/>
</calcChain>
</file>

<file path=xl/sharedStrings.xml><?xml version="1.0" encoding="utf-8"?>
<sst xmlns="http://schemas.openxmlformats.org/spreadsheetml/2006/main" count="69" uniqueCount="55">
  <si>
    <t>Nr</t>
  </si>
  <si>
    <t>Descriptif</t>
  </si>
  <si>
    <t>Lien</t>
  </si>
  <si>
    <t>NomFeuille</t>
  </si>
  <si>
    <t>Jahr</t>
  </si>
  <si>
    <r>
      <rPr>
        <sz val="9"/>
        <rFont val="Symbol"/>
        <family val="1"/>
        <charset val="2"/>
      </rPr>
      <t>ã</t>
    </r>
    <r>
      <rPr>
        <sz val="9"/>
        <rFont val="Verdana"/>
        <family val="2"/>
      </rPr>
      <t xml:space="preserve"> WGO</t>
    </r>
  </si>
  <si>
    <t>Helikopter-Einsätze</t>
  </si>
  <si>
    <t>Quelle(n): DGW; KWRO</t>
  </si>
  <si>
    <t>Bemerkung(en):</t>
  </si>
  <si>
    <t>Übersicht der Arbeitsmappe</t>
  </si>
  <si>
    <t>Link</t>
  </si>
  <si>
    <t>Einsätze nach Rettungsmittel, Wallis, seit 2005</t>
  </si>
  <si>
    <t>Rettungsmittel</t>
  </si>
  <si>
    <t>- Quelle (n): DGW ; KWRO</t>
  </si>
  <si>
    <t>Rettungswesen</t>
  </si>
  <si>
    <r>
      <t>Ambulanz-Einsätze</t>
    </r>
    <r>
      <rPr>
        <b/>
        <vertAlign val="superscript"/>
        <sz val="10"/>
        <rFont val="Verdana"/>
        <family val="2"/>
      </rPr>
      <t>1)</t>
    </r>
  </si>
  <si>
    <r>
      <t>SMUR-Einsätze</t>
    </r>
    <r>
      <rPr>
        <b/>
        <vertAlign val="superscript"/>
        <sz val="10"/>
        <rFont val="Verdana"/>
        <family val="2"/>
      </rPr>
      <t xml:space="preserve">2) </t>
    </r>
  </si>
  <si>
    <t>1) Ambulanz-Einsätze : Veränderung der Art und Weise, wie Interventionen eingegeben und definiert werden, seit 2016.</t>
  </si>
  <si>
    <t>2) SMUR: Dienst für Notfall und Reanimation.</t>
  </si>
  <si>
    <t>Entwicklung der kantonalen Subventionen für SMUR, seit 2015</t>
  </si>
  <si>
    <t>Total</t>
  </si>
  <si>
    <t>.</t>
  </si>
  <si>
    <t>Sion</t>
  </si>
  <si>
    <t>Subv SMUR</t>
  </si>
  <si>
    <t>Subv Ambulanz</t>
  </si>
  <si>
    <t>Visp</t>
  </si>
  <si>
    <t>Standort / Jahr</t>
  </si>
  <si>
    <t>Entwicklung der Öffentliche Subventionen für die Ambulanzdienste (in CHF), seit 2015</t>
  </si>
  <si>
    <t>Martigny</t>
  </si>
  <si>
    <t>Entwicklung der kantonalen Subventionen für die Ambulanzdienste, seit 2015</t>
  </si>
  <si>
    <r>
      <t>Entwicklung der Öffentliche Subventionen</t>
    </r>
    <r>
      <rPr>
        <b/>
        <sz val="12"/>
        <rFont val="Verdana"/>
        <family val="2"/>
      </rPr>
      <t xml:space="preserve"> für die mobilen Notarztdienste</t>
    </r>
    <r>
      <rPr>
        <b/>
        <vertAlign val="superscript"/>
        <sz val="12"/>
        <rFont val="Verdana"/>
        <family val="2"/>
      </rPr>
      <t>1)</t>
    </r>
    <r>
      <rPr>
        <b/>
        <sz val="12"/>
        <rFont val="Verdana"/>
        <family val="2"/>
      </rPr>
      <t xml:space="preserve"> (SMUR) in CHF, seit 2015</t>
    </r>
  </si>
  <si>
    <r>
      <t>2018</t>
    </r>
    <r>
      <rPr>
        <b/>
        <vertAlign val="superscript"/>
        <sz val="10"/>
        <rFont val="Verdana"/>
        <family val="2"/>
      </rPr>
      <t>2)</t>
    </r>
  </si>
  <si>
    <t>Subventionen</t>
  </si>
  <si>
    <t>Kanton</t>
  </si>
  <si>
    <t>Gemeinde</t>
  </si>
  <si>
    <t>3) Provisorische Zahlen : Bezhalte Raten.</t>
  </si>
  <si>
    <t xml:space="preserve">3) Der mobile Notarztdienst Chablais wurde von Januar bis Oktober 2019 von den Kantonen Wallis und Waadt gemeinsam finanziert. Seit November 2019 geht der nun in Rennaz stationierte Dienst vollständig zulasten des Kantons Waadt. </t>
  </si>
  <si>
    <r>
      <t>Chablais</t>
    </r>
    <r>
      <rPr>
        <b/>
        <vertAlign val="superscript"/>
        <sz val="10"/>
        <color rgb="FF000000"/>
        <rFont val="Verdana"/>
        <family val="2"/>
      </rPr>
      <t>3)</t>
    </r>
  </si>
  <si>
    <r>
      <t>2016</t>
    </r>
    <r>
      <rPr>
        <b/>
        <vertAlign val="superscript"/>
        <sz val="10"/>
        <color rgb="FF000000"/>
        <rFont val="Verdana"/>
        <family val="2"/>
      </rPr>
      <t>2)</t>
    </r>
  </si>
  <si>
    <t>2015</t>
  </si>
  <si>
    <t>2020</t>
  </si>
  <si>
    <t>2) Die Einsätze der mobilen Notarztdienste (SMUR) nahmen in den Jahren 2016 und 2017 aufgrund der sehr strengen Auslegung der AMPDS-Codes übermässig stark zu. Die Disponenten der Notrufzentrale 144 hatten keinen Ermessensspielraum. Ende 2018 wurden die Aufgebotskriterien durch eine Revision der AMPDS-Codes einhergehend mit einer spezifischen Schulung der Disponenten angepasst. Dank dieser Massnahmen konnten die Aufgebote der mobilen Notarztdienste ab 2019 um 24.2% gesenkt werden.</t>
  </si>
  <si>
    <t>2021</t>
  </si>
  <si>
    <r>
      <rPr>
        <sz val="8"/>
        <rFont val="Symbol"/>
        <family val="1"/>
        <charset val="2"/>
      </rPr>
      <t>ã</t>
    </r>
    <r>
      <rPr>
        <sz val="8"/>
        <rFont val="Verdana"/>
        <family val="2"/>
      </rPr>
      <t xml:space="preserve"> WGO 2024</t>
    </r>
  </si>
  <si>
    <t>Letzte Aktualisierung: November 2024</t>
  </si>
  <si>
    <r>
      <rPr>
        <sz val="10"/>
        <rFont val="Verdana"/>
        <family val="2"/>
      </rPr>
      <t>2426</t>
    </r>
    <r>
      <rPr>
        <vertAlign val="superscript"/>
        <sz val="10"/>
        <rFont val="Verdana"/>
        <family val="2"/>
      </rPr>
      <t>3)</t>
    </r>
  </si>
  <si>
    <r>
      <t>2695</t>
    </r>
    <r>
      <rPr>
        <vertAlign val="superscript"/>
        <sz val="10"/>
        <rFont val="Verdana"/>
        <family val="2"/>
      </rPr>
      <t>3)</t>
    </r>
  </si>
  <si>
    <t>4 256 329</t>
  </si>
  <si>
    <t>2022</t>
  </si>
  <si>
    <t>2023</t>
  </si>
  <si>
    <t>2) Die Erhöhung der Subventionen im Jahr 2023 hängt mit einer tiefgreifenden Reorganisation zusammen.</t>
  </si>
  <si>
    <r>
      <t>2023</t>
    </r>
    <r>
      <rPr>
        <b/>
        <vertAlign val="superscript"/>
        <sz val="10"/>
        <rFont val="Verdana"/>
        <family val="2"/>
      </rPr>
      <t>2)3)</t>
    </r>
  </si>
  <si>
    <t>1) Für den Mobilen Notarztdienst (SMUR) ist die Subvention pauschal und berücksichtigt nicht die Anzahl der Einsätze. Die Pauschale beläuft sich bis 2019 auf CHF 300'000 pro Jahr, 2020 auf CHF 330'000 und ab 2021 auf CHF 450'000.</t>
  </si>
  <si>
    <t>3) Die Jahren 2020 und 2021 enthalten die Daten des Pilotprojekts «eSMUR». Das Projekt funktioniert wie folgt: Der mobile Notarzt begibt sich auf Anfrage der Notrufzentrale 144 oder eines Rettungssanitäters, der bereits beim Patienten ist, nicht physisch an den Einsatzort, sondern unterstützt die Einsatzkräfte telemedizinisch. Das Projekt wurde in den folgenden Jahren nicht fortgesetzt.</t>
  </si>
  <si>
    <t>1) Für bestimmte Ausgaben wurden ab 2018, 2019 und 2020 zusätzliche Subventionen eingeführt. Darunter fallen unter anderen Ausgaben für Weiterbildung, Qualität und die Anpassung des erforderlichen Personalbestands an ein 12-Stunden-Ambulanzdispositiv. Des Weiteren werden die Gehälter der Führungskräfte angehoben, die Fläche für die Reserveambulanz erweitert und die allgemeinen Kosten erhöht.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</si>
</sst>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30">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i/>
      <sz val="10"/>
      <name val="Verdana"/>
      <family val="2"/>
    </font>
    <font>
      <u/>
      <sz val="10"/>
      <color theme="10"/>
      <name val="Arial"/>
      <family val="2"/>
    </font>
    <font>
      <sz val="8"/>
      <name val="Verdana"/>
      <family val="2"/>
    </font>
    <font>
      <sz val="8"/>
      <name val="Symbol"/>
      <family val="1"/>
      <charset val="2"/>
    </font>
    <font>
      <sz val="10"/>
      <name val="Helv"/>
    </font>
    <font>
      <sz val="10"/>
      <name val="MS Sans Serif"/>
      <family val="2"/>
    </font>
    <font>
      <sz val="10"/>
      <name val="Arial Narrow"/>
      <family val="2"/>
    </font>
    <font>
      <b/>
      <sz val="10"/>
      <name val="Verdana"/>
      <family val="2"/>
    </font>
    <font>
      <b/>
      <vertAlign val="superscript"/>
      <sz val="10"/>
      <name val="Verdana"/>
      <family val="2"/>
    </font>
    <font>
      <b/>
      <sz val="12"/>
      <name val="Verdana"/>
      <family val="2"/>
    </font>
    <font>
      <sz val="11"/>
      <color theme="1"/>
      <name val="Verdana"/>
      <family val="2"/>
    </font>
    <font>
      <sz val="12"/>
      <color theme="1"/>
      <name val="Verdana"/>
      <family val="2"/>
    </font>
    <font>
      <sz val="9"/>
      <name val="Verdana"/>
      <family val="2"/>
    </font>
    <font>
      <sz val="9"/>
      <name val="Symbol"/>
      <family val="1"/>
      <charset val="2"/>
    </font>
    <font>
      <sz val="9"/>
      <color theme="1"/>
      <name val="Verdana"/>
      <family val="2"/>
    </font>
    <font>
      <sz val="9"/>
      <name val="Calibri"/>
      <family val="2"/>
      <scheme val="minor"/>
    </font>
    <font>
      <sz val="9"/>
      <name val="Arial Narrow"/>
      <family val="2"/>
    </font>
    <font>
      <b/>
      <vertAlign val="superscript"/>
      <sz val="12"/>
      <name val="Verdana"/>
      <family val="2"/>
    </font>
    <font>
      <b/>
      <sz val="10"/>
      <color rgb="FF000000"/>
      <name val="Verdana"/>
      <family val="2"/>
    </font>
    <font>
      <b/>
      <vertAlign val="superscript"/>
      <sz val="10"/>
      <color rgb="FF000000"/>
      <name val="Verdana"/>
      <family val="2"/>
    </font>
    <font>
      <sz val="10"/>
      <color theme="1"/>
      <name val="Verdana"/>
      <family val="2"/>
    </font>
    <font>
      <sz val="10"/>
      <color theme="1"/>
      <name val="Arial"/>
      <family val="2"/>
    </font>
    <font>
      <sz val="11"/>
      <name val="Calibri"/>
      <family val="2"/>
      <scheme val="minor"/>
    </font>
    <font>
      <sz val="8"/>
      <name val="Verdana"/>
      <family val="1"/>
      <charset val="2"/>
    </font>
    <font>
      <vertAlign val="superscript"/>
      <sz val="10"/>
      <name val="Verdana"/>
      <family val="2"/>
    </font>
  </fonts>
  <fills count="8">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FFFFFF"/>
      </patternFill>
    </fill>
    <fill>
      <patternFill patternType="solid">
        <fgColor theme="0" tint="-4.9989318521683403E-2"/>
        <bgColor rgb="FFFFFFFF"/>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11">
    <xf numFmtId="0" fontId="0" fillId="0" borderId="0"/>
    <xf numFmtId="0" fontId="2" fillId="0" borderId="0"/>
    <xf numFmtId="0" fontId="1" fillId="0" borderId="0"/>
    <xf numFmtId="0" fontId="6" fillId="0" borderId="0" applyNumberFormat="0" applyFill="0" applyBorder="0" applyAlignment="0" applyProtection="0">
      <alignment vertical="top"/>
      <protection locked="0"/>
    </xf>
    <xf numFmtId="4" fontId="9" fillId="0" borderId="0" applyFont="0" applyFill="0" applyBorder="0" applyAlignment="0" applyProtection="0"/>
    <xf numFmtId="0" fontId="1" fillId="0" borderId="0"/>
    <xf numFmtId="0" fontId="10" fillId="0" borderId="0"/>
    <xf numFmtId="0" fontId="10" fillId="0" borderId="0"/>
    <xf numFmtId="0" fontId="2" fillId="0" borderId="0"/>
    <xf numFmtId="0" fontId="2" fillId="0" borderId="0"/>
    <xf numFmtId="164" fontId="1" fillId="0" borderId="0" applyFont="0" applyFill="0" applyBorder="0" applyAlignment="0" applyProtection="0"/>
  </cellStyleXfs>
  <cellXfs count="100">
    <xf numFmtId="0" fontId="0" fillId="0" borderId="0" xfId="0"/>
    <xf numFmtId="0" fontId="3" fillId="0" borderId="0" xfId="1" applyFont="1" applyAlignment="1">
      <alignment vertical="center"/>
    </xf>
    <xf numFmtId="0" fontId="0" fillId="0" borderId="0" xfId="0" applyAlignment="1">
      <alignment vertical="center"/>
    </xf>
    <xf numFmtId="0" fontId="4" fillId="2" borderId="0" xfId="2" applyFont="1" applyFill="1" applyBorder="1" applyAlignment="1">
      <alignment vertical="center"/>
    </xf>
    <xf numFmtId="0" fontId="5"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wrapText="1"/>
    </xf>
    <xf numFmtId="0" fontId="3" fillId="3" borderId="1" xfId="1" applyFont="1" applyFill="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xf>
    <xf numFmtId="0" fontId="3" fillId="0" borderId="3" xfId="1" applyFont="1" applyBorder="1" applyAlignment="1">
      <alignment horizontal="left" vertical="center" wrapText="1" indent="1"/>
    </xf>
    <xf numFmtId="0" fontId="6" fillId="0" borderId="3" xfId="3" applyBorder="1" applyAlignment="1" applyProtection="1">
      <alignment horizontal="center" vertical="center"/>
    </xf>
    <xf numFmtId="0" fontId="3" fillId="0" borderId="4" xfId="1" applyFont="1" applyBorder="1" applyAlignment="1">
      <alignment horizontal="left" vertical="center" wrapText="1" indent="1"/>
    </xf>
    <xf numFmtId="0" fontId="3" fillId="0" borderId="0" xfId="1" applyFont="1" applyBorder="1" applyAlignment="1">
      <alignment vertical="center"/>
    </xf>
    <xf numFmtId="0" fontId="7" fillId="0" borderId="0" xfId="1" applyFont="1" applyAlignment="1">
      <alignment horizontal="right" vertical="center"/>
    </xf>
    <xf numFmtId="0" fontId="3" fillId="0" borderId="0" xfId="1" quotePrefix="1" applyFont="1" applyBorder="1" applyAlignment="1">
      <alignment horizontal="left" vertical="center"/>
    </xf>
    <xf numFmtId="0" fontId="11" fillId="0" borderId="0" xfId="0" applyFont="1" applyAlignment="1">
      <alignment vertical="center"/>
    </xf>
    <xf numFmtId="0" fontId="3"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17" fillId="0" borderId="0" xfId="0" applyFont="1" applyAlignment="1">
      <alignment horizontal="left" vertical="center"/>
    </xf>
    <xf numFmtId="0" fontId="17" fillId="0" borderId="0" xfId="0" applyFont="1" applyFill="1" applyAlignment="1">
      <alignment horizontal="lef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7" xfId="1" quotePrefix="1" applyFont="1" applyBorder="1" applyAlignment="1">
      <alignment horizontal="left" vertical="center"/>
    </xf>
    <xf numFmtId="0" fontId="3" fillId="0" borderId="13" xfId="1" applyFont="1" applyBorder="1" applyAlignment="1">
      <alignment vertical="center"/>
    </xf>
    <xf numFmtId="0" fontId="3" fillId="0" borderId="14" xfId="1" quotePrefix="1" applyFont="1" applyBorder="1" applyAlignment="1">
      <alignment horizontal="left"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9" xfId="1" applyFont="1" applyBorder="1" applyAlignment="1">
      <alignment horizontal="center" vertical="center"/>
    </xf>
    <xf numFmtId="0" fontId="6" fillId="0" borderId="9" xfId="3" applyBorder="1" applyAlignment="1" applyProtection="1">
      <alignment horizontal="center" vertical="center"/>
    </xf>
    <xf numFmtId="0" fontId="3" fillId="0" borderId="0" xfId="0" applyFont="1" applyAlignment="1">
      <alignment horizontal="left" vertical="center" wrapText="1"/>
    </xf>
    <xf numFmtId="0" fontId="16" fillId="0" borderId="0" xfId="0" applyFont="1" applyAlignment="1">
      <alignment vertical="center"/>
    </xf>
    <xf numFmtId="0" fontId="20" fillId="0" borderId="0" xfId="0" applyFont="1" applyAlignment="1">
      <alignment vertical="center"/>
    </xf>
    <xf numFmtId="0" fontId="21" fillId="0" borderId="0" xfId="0" applyFont="1" applyAlignment="1">
      <alignment horizontal="left" vertical="center"/>
    </xf>
    <xf numFmtId="0" fontId="21" fillId="0" borderId="0" xfId="2" applyFont="1" applyAlignment="1">
      <alignment vertical="center"/>
    </xf>
    <xf numFmtId="0" fontId="21" fillId="0" borderId="0" xfId="2" applyFont="1" applyBorder="1" applyAlignment="1">
      <alignment horizontal="center" vertical="center"/>
    </xf>
    <xf numFmtId="0" fontId="21" fillId="0" borderId="0" xfId="2" applyFont="1" applyAlignment="1">
      <alignment horizontal="center" vertical="center"/>
    </xf>
    <xf numFmtId="0" fontId="21" fillId="0" borderId="0" xfId="2" applyFont="1" applyBorder="1" applyAlignment="1">
      <alignment vertical="center"/>
    </xf>
    <xf numFmtId="0" fontId="21" fillId="0" borderId="0" xfId="2" applyFont="1" applyFill="1" applyAlignment="1">
      <alignment vertical="center"/>
    </xf>
    <xf numFmtId="0" fontId="17"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Alignment="1">
      <alignment vertical="center"/>
    </xf>
    <xf numFmtId="0" fontId="21" fillId="0" borderId="0" xfId="0" applyFont="1" applyFill="1" applyBorder="1" applyAlignment="1">
      <alignment vertical="center" wrapText="1"/>
    </xf>
    <xf numFmtId="0" fontId="17" fillId="0" borderId="0" xfId="0" applyFont="1" applyAlignment="1">
      <alignment vertical="center"/>
    </xf>
    <xf numFmtId="0" fontId="17" fillId="0" borderId="0" xfId="2" applyFont="1" applyAlignment="1">
      <alignment horizontal="center" vertical="center"/>
    </xf>
    <xf numFmtId="0" fontId="17" fillId="0" borderId="0" xfId="2" applyFont="1" applyAlignment="1">
      <alignment vertical="center"/>
    </xf>
    <xf numFmtId="0" fontId="19" fillId="0" borderId="0" xfId="0" applyFont="1" applyAlignment="1">
      <alignment vertical="center"/>
    </xf>
    <xf numFmtId="0" fontId="15" fillId="0" borderId="0" xfId="0" applyFont="1" applyAlignment="1">
      <alignment vertical="center"/>
    </xf>
    <xf numFmtId="0" fontId="14" fillId="0" borderId="0" xfId="0" applyFont="1" applyAlignment="1">
      <alignment vertical="center" wrapText="1"/>
    </xf>
    <xf numFmtId="49" fontId="23" fillId="5" borderId="1" xfId="0" applyNumberFormat="1" applyFont="1" applyFill="1" applyBorder="1" applyAlignment="1">
      <alignment horizontal="left" vertical="center" wrapText="1"/>
    </xf>
    <xf numFmtId="49" fontId="23" fillId="5" borderId="1" xfId="0" applyNumberFormat="1" applyFont="1" applyFill="1" applyBorder="1" applyAlignment="1">
      <alignment horizontal="center" vertical="center"/>
    </xf>
    <xf numFmtId="0" fontId="12" fillId="0" borderId="0" xfId="0" applyFont="1" applyFill="1" applyBorder="1" applyAlignment="1">
      <alignment vertical="center"/>
    </xf>
    <xf numFmtId="49" fontId="23" fillId="6" borderId="1" xfId="0" applyNumberFormat="1" applyFont="1" applyFill="1" applyBorder="1" applyAlignment="1">
      <alignment horizontal="left" vertical="center"/>
    </xf>
    <xf numFmtId="3" fontId="25" fillId="0" borderId="1" xfId="0" applyNumberFormat="1" applyFont="1" applyBorder="1" applyAlignment="1">
      <alignment vertical="center"/>
    </xf>
    <xf numFmtId="3" fontId="3" fillId="0" borderId="1" xfId="0" applyNumberFormat="1" applyFont="1" applyFill="1" applyBorder="1" applyAlignment="1">
      <alignment vertical="center"/>
    </xf>
    <xf numFmtId="0" fontId="17" fillId="0" borderId="0" xfId="0" applyFont="1" applyFill="1" applyAlignment="1">
      <alignment vertical="center" wrapText="1"/>
    </xf>
    <xf numFmtId="0" fontId="3" fillId="0" borderId="5" xfId="1" applyFont="1" applyBorder="1" applyAlignment="1">
      <alignment horizontal="left" vertical="center" wrapText="1" indent="1"/>
    </xf>
    <xf numFmtId="0" fontId="3" fillId="0" borderId="17" xfId="1" applyFont="1" applyFill="1" applyBorder="1" applyAlignment="1">
      <alignment horizontal="left" vertical="center" wrapText="1" indent="1"/>
    </xf>
    <xf numFmtId="0" fontId="3" fillId="0" borderId="8" xfId="1" applyFont="1" applyFill="1" applyBorder="1" applyAlignment="1">
      <alignment horizontal="left" vertical="center" wrapText="1" indent="1"/>
    </xf>
    <xf numFmtId="0" fontId="15" fillId="0" borderId="0" xfId="0" applyFont="1" applyFill="1" applyBorder="1" applyAlignment="1">
      <alignment vertical="center"/>
    </xf>
    <xf numFmtId="0" fontId="0" fillId="0" borderId="0" xfId="0" applyAlignment="1">
      <alignment vertical="center" wrapText="1"/>
    </xf>
    <xf numFmtId="0" fontId="26" fillId="0" borderId="0" xfId="0" applyFont="1" applyAlignment="1">
      <alignment horizontal="justify" vertical="center"/>
    </xf>
    <xf numFmtId="0" fontId="26" fillId="0" borderId="0" xfId="0" applyFont="1" applyAlignment="1"/>
    <xf numFmtId="0" fontId="14" fillId="0" borderId="0" xfId="0" applyFont="1" applyAlignment="1">
      <alignment horizontal="left" vertical="center" wrapText="1"/>
    </xf>
    <xf numFmtId="0" fontId="12" fillId="7" borderId="1" xfId="0" applyFont="1" applyFill="1" applyBorder="1" applyAlignment="1">
      <alignment horizontal="center" vertical="center" wrapText="1"/>
    </xf>
    <xf numFmtId="0" fontId="12" fillId="4" borderId="2" xfId="0" applyFont="1" applyFill="1" applyBorder="1" applyAlignment="1">
      <alignment horizontal="center" vertical="center"/>
    </xf>
    <xf numFmtId="3" fontId="3" fillId="0" borderId="2" xfId="0" applyNumberFormat="1" applyFont="1" applyFill="1" applyBorder="1" applyAlignment="1">
      <alignment horizontal="right" vertical="center"/>
    </xf>
    <xf numFmtId="0" fontId="12" fillId="4" borderId="3" xfId="0" applyFont="1" applyFill="1" applyBorder="1" applyAlignment="1">
      <alignment horizontal="center" vertical="center"/>
    </xf>
    <xf numFmtId="3" fontId="3" fillId="0" borderId="3" xfId="0" applyNumberFormat="1" applyFont="1" applyFill="1" applyBorder="1" applyAlignment="1">
      <alignment horizontal="right" vertical="center"/>
    </xf>
    <xf numFmtId="0" fontId="12" fillId="4" borderId="9" xfId="0" applyFont="1" applyFill="1" applyBorder="1" applyAlignment="1">
      <alignment horizontal="center" vertical="center"/>
    </xf>
    <xf numFmtId="0" fontId="27" fillId="0" borderId="6" xfId="0" applyFont="1" applyBorder="1" applyAlignment="1">
      <alignment vertical="center"/>
    </xf>
    <xf numFmtId="0" fontId="27" fillId="0" borderId="0" xfId="0" applyFont="1" applyBorder="1" applyAlignment="1">
      <alignment vertical="center"/>
    </xf>
    <xf numFmtId="0" fontId="12" fillId="4" borderId="2" xfId="0" applyFont="1" applyFill="1" applyBorder="1" applyAlignment="1">
      <alignment horizontal="center" vertical="center" wrapText="1"/>
    </xf>
    <xf numFmtId="165" fontId="3" fillId="0" borderId="2" xfId="10" applyNumberFormat="1" applyFont="1" applyFill="1" applyBorder="1" applyAlignment="1">
      <alignment horizontal="right" vertical="center"/>
    </xf>
    <xf numFmtId="165" fontId="12" fillId="4" borderId="2" xfId="10" applyNumberFormat="1" applyFont="1" applyFill="1" applyBorder="1" applyAlignment="1">
      <alignment horizontal="right" vertical="center"/>
    </xf>
    <xf numFmtId="0" fontId="12" fillId="4" borderId="3" xfId="0" applyFont="1" applyFill="1" applyBorder="1" applyAlignment="1">
      <alignment horizontal="center" vertical="center" wrapText="1"/>
    </xf>
    <xf numFmtId="165" fontId="3" fillId="0" borderId="3" xfId="10" applyNumberFormat="1" applyFont="1" applyFill="1" applyBorder="1" applyAlignment="1">
      <alignment horizontal="right" vertical="center"/>
    </xf>
    <xf numFmtId="165" fontId="12" fillId="4" borderId="3" xfId="10" applyNumberFormat="1" applyFont="1" applyFill="1" applyBorder="1" applyAlignment="1">
      <alignment horizontal="right" vertical="center"/>
    </xf>
    <xf numFmtId="0" fontId="12" fillId="4" borderId="9" xfId="0" applyFont="1" applyFill="1" applyBorder="1" applyAlignment="1">
      <alignment horizontal="center" vertical="center" wrapText="1"/>
    </xf>
    <xf numFmtId="49" fontId="23" fillId="7"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4" fillId="0" borderId="0" xfId="0" applyFont="1" applyAlignment="1">
      <alignment horizontal="left" vertical="center" wrapText="1"/>
    </xf>
    <xf numFmtId="3" fontId="3" fillId="0" borderId="9" xfId="0" applyNumberFormat="1" applyFont="1" applyBorder="1" applyAlignment="1">
      <alignment horizontal="right" vertical="center"/>
    </xf>
    <xf numFmtId="3" fontId="3" fillId="0" borderId="2" xfId="0" applyNumberFormat="1" applyFont="1" applyBorder="1" applyAlignment="1">
      <alignment vertical="center"/>
    </xf>
    <xf numFmtId="3" fontId="3" fillId="0" borderId="3" xfId="0" applyNumberFormat="1" applyFont="1" applyBorder="1" applyAlignment="1">
      <alignment vertical="center"/>
    </xf>
    <xf numFmtId="3" fontId="3" fillId="0" borderId="9" xfId="0" applyNumberFormat="1" applyFont="1" applyBorder="1" applyAlignment="1">
      <alignment vertical="center"/>
    </xf>
    <xf numFmtId="0" fontId="28" fillId="0" borderId="0" xfId="1" applyFont="1" applyAlignment="1">
      <alignment horizontal="right" vertical="center"/>
    </xf>
    <xf numFmtId="0" fontId="17" fillId="0" borderId="0" xfId="0" applyFont="1" applyFill="1" applyAlignment="1">
      <alignment horizontal="left" vertical="center" wrapText="1"/>
    </xf>
    <xf numFmtId="0" fontId="14" fillId="0" borderId="0" xfId="0" applyFont="1" applyAlignment="1">
      <alignment horizontal="left" vertical="center" wrapText="1"/>
    </xf>
    <xf numFmtId="0" fontId="12" fillId="4" borderId="18" xfId="0" applyFont="1" applyFill="1" applyBorder="1" applyAlignment="1">
      <alignment horizontal="center" vertical="center"/>
    </xf>
    <xf numFmtId="3" fontId="3" fillId="0" borderId="3" xfId="0" applyNumberFormat="1" applyFont="1" applyBorder="1" applyAlignment="1">
      <alignment horizontal="right" vertical="center"/>
    </xf>
    <xf numFmtId="3" fontId="29" fillId="0" borderId="3" xfId="0" applyNumberFormat="1" applyFont="1" applyBorder="1" applyAlignment="1">
      <alignment horizontal="right" vertical="center"/>
    </xf>
    <xf numFmtId="3" fontId="3" fillId="0" borderId="18" xfId="0" applyNumberFormat="1" applyFont="1" applyBorder="1" applyAlignment="1">
      <alignment horizontal="right" vertical="center"/>
    </xf>
    <xf numFmtId="2" fontId="12" fillId="4" borderId="3" xfId="10" applyNumberFormat="1" applyFont="1" applyFill="1" applyBorder="1" applyAlignment="1">
      <alignment horizontal="right" vertical="center"/>
    </xf>
    <xf numFmtId="0" fontId="17" fillId="0" borderId="0" xfId="0" applyFont="1" applyFill="1" applyAlignment="1">
      <alignment horizontal="left" vertical="center" wrapText="1"/>
    </xf>
    <xf numFmtId="0" fontId="14" fillId="0" borderId="0" xfId="0" applyFont="1" applyAlignment="1">
      <alignment horizontal="left" vertical="center" wrapText="1"/>
    </xf>
    <xf numFmtId="0" fontId="12" fillId="7" borderId="1" xfId="0" applyFont="1" applyFill="1" applyBorder="1" applyAlignment="1">
      <alignment horizontal="center" vertical="center" wrapText="1"/>
    </xf>
  </cellXfs>
  <cellStyles count="11">
    <cellStyle name="Lien hypertexte" xfId="3" builtinId="8"/>
    <cellStyle name="Milliers" xfId="10" builtinId="3"/>
    <cellStyle name="Milliers 2" xfId="4" xr:uid="{00000000-0005-0000-0000-000002000000}"/>
    <cellStyle name="Normal" xfId="0" builtinId="0"/>
    <cellStyle name="Normal 2" xfId="2" xr:uid="{00000000-0005-0000-0000-000004000000}"/>
    <cellStyle name="Normal 2 2" xfId="5" xr:uid="{00000000-0005-0000-0000-000005000000}"/>
    <cellStyle name="Normal 2 2 2" xfId="6" xr:uid="{00000000-0005-0000-0000-000006000000}"/>
    <cellStyle name="Normal 3" xfId="7" xr:uid="{00000000-0005-0000-0000-000007000000}"/>
    <cellStyle name="Normal 4" xfId="1" xr:uid="{00000000-0005-0000-0000-000008000000}"/>
    <cellStyle name="Normal 5" xfId="8" xr:uid="{00000000-0005-0000-0000-000009000000}"/>
    <cellStyle name="Normal 6"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1</xdr:row>
      <xdr:rowOff>76200</xdr:rowOff>
    </xdr:from>
    <xdr:to>
      <xdr:col>4</xdr:col>
      <xdr:colOff>1581150</xdr:colOff>
      <xdr:row>3</xdr:row>
      <xdr:rowOff>180975</xdr:rowOff>
    </xdr:to>
    <xdr:pic>
      <xdr:nvPicPr>
        <xdr:cNvPr id="2" name="Image 1" descr="logo_F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229475" y="257175"/>
          <a:ext cx="1304925" cy="485775"/>
        </a:xfrm>
        <a:prstGeom prst="rect">
          <a:avLst/>
        </a:prstGeom>
        <a:noFill/>
        <a:ln w="9525">
          <a:noFill/>
          <a:miter lim="800000"/>
          <a:headEnd/>
          <a:tailEnd/>
        </a:ln>
      </xdr:spPr>
    </xdr:pic>
    <xdr:clientData/>
  </xdr:twoCellAnchor>
  <xdr:twoCellAnchor editAs="oneCell">
    <xdr:from>
      <xdr:col>4</xdr:col>
      <xdr:colOff>276225</xdr:colOff>
      <xdr:row>1</xdr:row>
      <xdr:rowOff>66675</xdr:rowOff>
    </xdr:from>
    <xdr:to>
      <xdr:col>4</xdr:col>
      <xdr:colOff>1581150</xdr:colOff>
      <xdr:row>3</xdr:row>
      <xdr:rowOff>180975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29475" y="257175"/>
          <a:ext cx="1304925" cy="495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9"/>
  <sheetViews>
    <sheetView showGridLines="0" tabSelected="1" zoomScaleNormal="100" workbookViewId="0"/>
  </sheetViews>
  <sheetFormatPr baseColWidth="10" defaultColWidth="11.42578125" defaultRowHeight="15"/>
  <cols>
    <col min="1" max="1" width="1.7109375" style="1" customWidth="1"/>
    <col min="2" max="2" width="8.28515625" style="1" customWidth="1"/>
    <col min="3" max="3" width="78.7109375" style="1" customWidth="1"/>
    <col min="4" max="4" width="13" style="1" customWidth="1"/>
    <col min="5" max="5" width="26.42578125" style="1" customWidth="1"/>
    <col min="6" max="6" width="4.85546875" style="1" customWidth="1"/>
    <col min="7" max="8" width="11.42578125" style="1"/>
    <col min="9" max="16384" width="11.42578125" style="2"/>
  </cols>
  <sheetData>
    <row r="1" spans="2:256" ht="10.15" customHeight="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2:256">
      <c r="B2" s="3" t="s">
        <v>14</v>
      </c>
      <c r="C2" s="3"/>
      <c r="D2" s="3"/>
      <c r="E2" s="3"/>
      <c r="F2" s="3"/>
      <c r="G2" s="3"/>
      <c r="H2" s="3"/>
      <c r="I2" s="3"/>
      <c r="J2" s="3"/>
      <c r="K2" s="3"/>
      <c r="L2" s="3"/>
      <c r="M2" s="3"/>
      <c r="N2" s="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2:256">
      <c r="B3" s="4" t="s">
        <v>9</v>
      </c>
      <c r="D3" s="5"/>
      <c r="E3" s="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2:256">
      <c r="B4" s="4"/>
      <c r="D4" s="5"/>
      <c r="E4" s="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2:25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2:256" ht="22.7" customHeight="1">
      <c r="B6" s="7" t="s">
        <v>0</v>
      </c>
      <c r="C6" s="7" t="s">
        <v>1</v>
      </c>
      <c r="D6" s="7" t="s">
        <v>2</v>
      </c>
      <c r="E6" s="7" t="s">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2:256" ht="33.75" customHeight="1">
      <c r="B7" s="8">
        <f>1</f>
        <v>1</v>
      </c>
      <c r="C7" s="10" t="s">
        <v>11</v>
      </c>
      <c r="D7" s="11" t="s">
        <v>10</v>
      </c>
      <c r="E7" s="12" t="s">
        <v>12</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2:256" ht="33.75" customHeight="1">
      <c r="B8" s="9">
        <f>B7+1</f>
        <v>2</v>
      </c>
      <c r="C8" s="10" t="s">
        <v>29</v>
      </c>
      <c r="D8" s="11" t="s">
        <v>10</v>
      </c>
      <c r="E8" s="60" t="s">
        <v>24</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2:256" ht="33.75" customHeight="1">
      <c r="B9" s="31">
        <f>B8+1</f>
        <v>3</v>
      </c>
      <c r="C9" s="59" t="s">
        <v>19</v>
      </c>
      <c r="D9" s="32" t="s">
        <v>10</v>
      </c>
      <c r="E9" s="61" t="s">
        <v>23</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2:256" ht="14.25" customHeight="1">
      <c r="B10" s="2"/>
      <c r="C10" s="2"/>
      <c r="D10" s="2"/>
      <c r="E10" s="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2:256" ht="5.25" customHeight="1">
      <c r="B11" s="23"/>
      <c r="C11" s="24"/>
      <c r="D11" s="24"/>
      <c r="E11" s="25"/>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2:256" ht="17.45" customHeight="1">
      <c r="B12" s="26" t="s">
        <v>13</v>
      </c>
      <c r="C12" s="13"/>
      <c r="D12" s="13"/>
      <c r="E12" s="2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2:256" ht="5.25" customHeight="1">
      <c r="B13" s="28"/>
      <c r="C13" s="29"/>
      <c r="D13" s="29"/>
      <c r="E13" s="30"/>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2:256" ht="10.5" customHeight="1">
      <c r="B14" s="15"/>
      <c r="C14" s="13"/>
      <c r="D14" s="13"/>
      <c r="E14" s="1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2:256" ht="12.75" customHeight="1">
      <c r="E15" s="89" t="s">
        <v>43</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2:256">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5:256" ht="9" customHeight="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5:256" ht="9" customHeight="1">
      <c r="E18" s="14"/>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5:256" ht="9" customHeight="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sheetData>
  <hyperlinks>
    <hyperlink ref="D9" location="'Subv SMUR'!A1" display="Link" xr:uid="{00000000-0004-0000-0000-000000000000}"/>
    <hyperlink ref="D7" location="Rettungsmittel!A1" display="Link" xr:uid="{00000000-0004-0000-0000-000001000000}"/>
    <hyperlink ref="D8" location="'Subv Ambulanz'!A1" display="Link" xr:uid="{00000000-0004-0000-0000-000002000000}"/>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0"/>
  <sheetViews>
    <sheetView showGridLines="0" zoomScaleNormal="100" workbookViewId="0"/>
  </sheetViews>
  <sheetFormatPr baseColWidth="10" defaultColWidth="11.42578125" defaultRowHeight="15"/>
  <cols>
    <col min="1" max="1" width="1.7109375" style="2" customWidth="1"/>
    <col min="2" max="5" width="17.42578125" style="2" customWidth="1"/>
    <col min="6" max="16" width="7.7109375" style="2" customWidth="1"/>
    <col min="17" max="16384" width="11.42578125" style="2"/>
  </cols>
  <sheetData>
    <row r="1" spans="2:5" ht="10.15" customHeight="1"/>
    <row r="2" spans="2:5" ht="18" customHeight="1">
      <c r="B2" s="18" t="s">
        <v>11</v>
      </c>
      <c r="C2" s="34"/>
      <c r="D2" s="34"/>
      <c r="E2" s="34"/>
    </row>
    <row r="3" spans="2:5" ht="18" customHeight="1">
      <c r="B3" s="18"/>
      <c r="C3" s="34"/>
      <c r="D3" s="34"/>
      <c r="E3" s="34"/>
    </row>
    <row r="4" spans="2:5" ht="31.9" customHeight="1">
      <c r="B4" s="67" t="s">
        <v>4</v>
      </c>
      <c r="C4" s="67" t="s">
        <v>15</v>
      </c>
      <c r="D4" s="67" t="s">
        <v>6</v>
      </c>
      <c r="E4" s="67" t="s">
        <v>16</v>
      </c>
    </row>
    <row r="5" spans="2:5" ht="18" customHeight="1">
      <c r="B5" s="68">
        <v>2005</v>
      </c>
      <c r="C5" s="69">
        <v>11637</v>
      </c>
      <c r="D5" s="69">
        <v>2601</v>
      </c>
      <c r="E5" s="69">
        <v>1315</v>
      </c>
    </row>
    <row r="6" spans="2:5" ht="18" customHeight="1">
      <c r="B6" s="70">
        <v>2006</v>
      </c>
      <c r="C6" s="71">
        <v>11405</v>
      </c>
      <c r="D6" s="71">
        <v>2793</v>
      </c>
      <c r="E6" s="71">
        <v>1629</v>
      </c>
    </row>
    <row r="7" spans="2:5" ht="18" customHeight="1">
      <c r="B7" s="70">
        <v>2007</v>
      </c>
      <c r="C7" s="71">
        <v>12265</v>
      </c>
      <c r="D7" s="71">
        <v>3111</v>
      </c>
      <c r="E7" s="71">
        <v>1744</v>
      </c>
    </row>
    <row r="8" spans="2:5" ht="18" customHeight="1">
      <c r="B8" s="70">
        <v>2008</v>
      </c>
      <c r="C8" s="71">
        <v>13151</v>
      </c>
      <c r="D8" s="71">
        <v>3013</v>
      </c>
      <c r="E8" s="71">
        <v>1891</v>
      </c>
    </row>
    <row r="9" spans="2:5" ht="18" customHeight="1">
      <c r="B9" s="70">
        <v>2009</v>
      </c>
      <c r="C9" s="71">
        <v>13921</v>
      </c>
      <c r="D9" s="71">
        <v>3042</v>
      </c>
      <c r="E9" s="71">
        <v>2017</v>
      </c>
    </row>
    <row r="10" spans="2:5" ht="18" customHeight="1">
      <c r="B10" s="70">
        <v>2010</v>
      </c>
      <c r="C10" s="71">
        <v>14620</v>
      </c>
      <c r="D10" s="71">
        <v>3317</v>
      </c>
      <c r="E10" s="71">
        <v>1691</v>
      </c>
    </row>
    <row r="11" spans="2:5" ht="18" customHeight="1">
      <c r="B11" s="70">
        <v>2011</v>
      </c>
      <c r="C11" s="71">
        <v>14792</v>
      </c>
      <c r="D11" s="71">
        <v>3401</v>
      </c>
      <c r="E11" s="71">
        <v>2007</v>
      </c>
    </row>
    <row r="12" spans="2:5" ht="18" customHeight="1">
      <c r="B12" s="70">
        <v>2012</v>
      </c>
      <c r="C12" s="71">
        <v>15246</v>
      </c>
      <c r="D12" s="71">
        <v>3292</v>
      </c>
      <c r="E12" s="71">
        <v>2108</v>
      </c>
    </row>
    <row r="13" spans="2:5" ht="18" customHeight="1">
      <c r="B13" s="70">
        <v>2013</v>
      </c>
      <c r="C13" s="71">
        <v>15510</v>
      </c>
      <c r="D13" s="71">
        <v>3365</v>
      </c>
      <c r="E13" s="71">
        <v>2255</v>
      </c>
    </row>
    <row r="14" spans="2:5" ht="18" customHeight="1">
      <c r="B14" s="70">
        <v>2014</v>
      </c>
      <c r="C14" s="71">
        <v>16187</v>
      </c>
      <c r="D14" s="71">
        <v>3380</v>
      </c>
      <c r="E14" s="71">
        <v>2287</v>
      </c>
    </row>
    <row r="15" spans="2:5" ht="18" customHeight="1">
      <c r="B15" s="70">
        <v>2015</v>
      </c>
      <c r="C15" s="71">
        <v>15887</v>
      </c>
      <c r="D15" s="71">
        <v>3278</v>
      </c>
      <c r="E15" s="71">
        <v>2281</v>
      </c>
    </row>
    <row r="16" spans="2:5" ht="18" customHeight="1">
      <c r="B16" s="70">
        <v>2016</v>
      </c>
      <c r="C16" s="71">
        <v>14168</v>
      </c>
      <c r="D16" s="71">
        <v>3558</v>
      </c>
      <c r="E16" s="71">
        <v>2739</v>
      </c>
    </row>
    <row r="17" spans="2:13" ht="18" customHeight="1">
      <c r="B17" s="70">
        <v>2017</v>
      </c>
      <c r="C17" s="71">
        <v>14803</v>
      </c>
      <c r="D17" s="71">
        <v>3704</v>
      </c>
      <c r="E17" s="71">
        <v>3172</v>
      </c>
    </row>
    <row r="18" spans="2:13" ht="18" customHeight="1">
      <c r="B18" s="70">
        <v>2018</v>
      </c>
      <c r="C18" s="71">
        <v>15638</v>
      </c>
      <c r="D18" s="71">
        <v>4096</v>
      </c>
      <c r="E18" s="71">
        <v>3246</v>
      </c>
    </row>
    <row r="19" spans="2:13" ht="18" customHeight="1">
      <c r="B19" s="70">
        <v>2019</v>
      </c>
      <c r="C19" s="71">
        <v>15894</v>
      </c>
      <c r="D19" s="71">
        <v>4089</v>
      </c>
      <c r="E19" s="71">
        <v>2461</v>
      </c>
    </row>
    <row r="20" spans="2:13" ht="18" customHeight="1">
      <c r="B20" s="70">
        <v>2020</v>
      </c>
      <c r="C20" s="93">
        <f>16005+810</f>
        <v>16815</v>
      </c>
      <c r="D20" s="93">
        <f>3368+225</f>
        <v>3593</v>
      </c>
      <c r="E20" s="94" t="s">
        <v>45</v>
      </c>
    </row>
    <row r="21" spans="2:13" ht="18" customHeight="1">
      <c r="B21" s="92">
        <v>2021</v>
      </c>
      <c r="C21" s="95">
        <v>18118</v>
      </c>
      <c r="D21" s="95">
        <v>3768</v>
      </c>
      <c r="E21" s="95" t="s">
        <v>46</v>
      </c>
    </row>
    <row r="22" spans="2:13" ht="18" customHeight="1">
      <c r="B22" s="92">
        <v>2022</v>
      </c>
      <c r="C22" s="95">
        <v>20681</v>
      </c>
      <c r="D22" s="95">
        <v>4742</v>
      </c>
      <c r="E22" s="95">
        <v>2936</v>
      </c>
    </row>
    <row r="23" spans="2:13" ht="18" customHeight="1">
      <c r="B23" s="72">
        <v>2023</v>
      </c>
      <c r="C23" s="85">
        <v>21000</v>
      </c>
      <c r="D23" s="85">
        <v>4683</v>
      </c>
      <c r="E23" s="85">
        <v>2852</v>
      </c>
    </row>
    <row r="24" spans="2:13" s="35" customFormat="1" ht="5.25" customHeight="1">
      <c r="B24" s="36"/>
      <c r="C24" s="37"/>
      <c r="D24" s="38"/>
      <c r="E24" s="38"/>
      <c r="F24" s="39"/>
      <c r="G24" s="40"/>
      <c r="H24" s="37"/>
      <c r="I24" s="37"/>
      <c r="J24" s="40"/>
      <c r="K24" s="37"/>
      <c r="L24" s="40"/>
      <c r="M24" s="41"/>
    </row>
    <row r="25" spans="2:13" s="35" customFormat="1" ht="13.5">
      <c r="B25" s="42" t="s">
        <v>7</v>
      </c>
      <c r="C25" s="43"/>
      <c r="D25" s="44"/>
      <c r="E25" s="45"/>
      <c r="F25" s="45"/>
      <c r="G25" s="45"/>
      <c r="H25" s="45"/>
      <c r="I25" s="45"/>
      <c r="J25" s="45"/>
      <c r="K25" s="45"/>
      <c r="L25" s="43"/>
      <c r="M25" s="43"/>
    </row>
    <row r="26" spans="2:13" s="35" customFormat="1" ht="5.25" customHeight="1">
      <c r="B26" s="42"/>
      <c r="C26" s="43"/>
      <c r="D26" s="44"/>
      <c r="E26" s="45"/>
      <c r="F26" s="45"/>
      <c r="G26" s="45"/>
      <c r="H26" s="45"/>
      <c r="I26" s="45"/>
      <c r="J26" s="45"/>
      <c r="K26" s="45"/>
      <c r="L26" s="43"/>
      <c r="M26" s="43"/>
    </row>
    <row r="27" spans="2:13" s="35" customFormat="1" ht="13.5">
      <c r="B27" s="22" t="s">
        <v>44</v>
      </c>
      <c r="C27" s="43"/>
      <c r="D27" s="44"/>
      <c r="E27" s="45"/>
      <c r="F27" s="45"/>
      <c r="G27" s="45"/>
      <c r="H27" s="45"/>
      <c r="I27" s="45"/>
      <c r="J27" s="45"/>
      <c r="K27" s="45"/>
      <c r="L27" s="43"/>
      <c r="M27" s="43"/>
    </row>
    <row r="28" spans="2:13" s="35" customFormat="1" ht="5.0999999999999996" customHeight="1"/>
    <row r="29" spans="2:13" s="35" customFormat="1" ht="12">
      <c r="B29" s="42" t="s">
        <v>8</v>
      </c>
      <c r="C29" s="42"/>
      <c r="D29" s="46"/>
      <c r="E29" s="47"/>
      <c r="F29" s="47"/>
      <c r="G29" s="48"/>
      <c r="H29" s="48"/>
      <c r="I29" s="48"/>
      <c r="J29" s="48"/>
    </row>
    <row r="30" spans="2:13" s="35" customFormat="1" ht="27.75" customHeight="1">
      <c r="B30" s="97" t="s">
        <v>17</v>
      </c>
      <c r="C30" s="97"/>
      <c r="D30" s="97"/>
      <c r="E30" s="97"/>
      <c r="F30" s="97"/>
      <c r="G30" s="97"/>
      <c r="H30" s="97"/>
      <c r="I30" s="45"/>
      <c r="J30" s="45"/>
      <c r="K30" s="45"/>
      <c r="L30" s="43"/>
      <c r="M30" s="43"/>
    </row>
    <row r="31" spans="2:13" s="35" customFormat="1" ht="13.5" customHeight="1">
      <c r="B31" s="22" t="s">
        <v>18</v>
      </c>
      <c r="C31" s="90"/>
      <c r="D31" s="90"/>
      <c r="E31" s="90"/>
      <c r="F31" s="90"/>
      <c r="G31" s="90"/>
      <c r="H31" s="90"/>
      <c r="I31" s="45"/>
      <c r="J31" s="45"/>
      <c r="K31" s="45"/>
      <c r="L31" s="43"/>
      <c r="M31" s="43"/>
    </row>
    <row r="32" spans="2:13" s="35" customFormat="1" ht="60.75" customHeight="1">
      <c r="B32" s="97" t="s">
        <v>53</v>
      </c>
      <c r="C32" s="97"/>
      <c r="D32" s="97"/>
      <c r="E32" s="97"/>
      <c r="F32" s="97"/>
      <c r="G32" s="97"/>
      <c r="H32" s="97"/>
      <c r="I32" s="45"/>
      <c r="J32" s="45"/>
      <c r="K32" s="45"/>
      <c r="L32" s="43"/>
      <c r="M32" s="43"/>
    </row>
    <row r="33" spans="2:13" s="35" customFormat="1" ht="5.0999999999999996" customHeight="1"/>
    <row r="34" spans="2:13" s="35" customFormat="1" ht="10.5" customHeight="1">
      <c r="B34" s="21" t="s">
        <v>5</v>
      </c>
    </row>
    <row r="36" spans="2:13">
      <c r="C36" s="20"/>
      <c r="D36" s="20"/>
      <c r="E36" s="20"/>
      <c r="F36" s="20"/>
      <c r="G36" s="20"/>
      <c r="H36" s="20"/>
      <c r="I36" s="20"/>
      <c r="J36" s="20"/>
    </row>
    <row r="37" spans="2:13">
      <c r="C37" s="20"/>
      <c r="D37" s="20"/>
      <c r="E37" s="20"/>
      <c r="F37" s="20"/>
      <c r="G37" s="20"/>
      <c r="H37" s="20"/>
      <c r="I37" s="20"/>
      <c r="J37" s="20"/>
    </row>
    <row r="38" spans="2:13">
      <c r="C38" s="20"/>
      <c r="D38" s="20"/>
      <c r="E38" s="20"/>
      <c r="F38" s="20"/>
      <c r="G38" s="20"/>
      <c r="H38" s="20"/>
      <c r="I38" s="20"/>
      <c r="J38" s="20"/>
    </row>
    <row r="40" spans="2:13">
      <c r="B40" s="19"/>
      <c r="C40" s="33"/>
      <c r="D40" s="33"/>
      <c r="E40" s="33"/>
      <c r="F40" s="33"/>
      <c r="G40" s="33"/>
      <c r="H40" s="33"/>
      <c r="I40" s="33"/>
      <c r="J40" s="33"/>
      <c r="K40" s="33"/>
      <c r="L40" s="33"/>
      <c r="M40" s="33"/>
    </row>
  </sheetData>
  <mergeCells count="2">
    <mergeCell ref="B30:H30"/>
    <mergeCell ref="B32:H32"/>
  </mergeCells>
  <pageMargins left="0.70866141732283472" right="0.70866141732283472" top="0.74803149606299213" bottom="0.74803149606299213" header="0.31496062992125984" footer="0.31496062992125984"/>
  <pageSetup paperSize="9" scale="85" orientation="portrait" r:id="rId1"/>
  <headerFooter>
    <oddHeader>&amp;R&amp;G</oddHeader>
    <oddFooter>&amp;L&amp;A&amp;R&amp;P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9"/>
  <sheetViews>
    <sheetView showGridLines="0" zoomScaleNormal="100" workbookViewId="0"/>
  </sheetViews>
  <sheetFormatPr baseColWidth="10" defaultColWidth="11.42578125" defaultRowHeight="15"/>
  <cols>
    <col min="1" max="1" width="1.7109375" style="2" customWidth="1"/>
    <col min="2" max="2" width="12" style="2" customWidth="1"/>
    <col min="3" max="5" width="13.28515625" style="2" customWidth="1"/>
    <col min="6" max="6" width="23.28515625" style="2" customWidth="1"/>
    <col min="7" max="7" width="13.85546875" style="2" customWidth="1"/>
    <col min="9" max="9" width="93.5703125" style="2" customWidth="1"/>
    <col min="10" max="16384" width="11.42578125" style="2"/>
  </cols>
  <sheetData>
    <row r="1" spans="2:13" ht="10.15" customHeight="1">
      <c r="H1" s="2"/>
    </row>
    <row r="2" spans="2:13" ht="38.85" customHeight="1">
      <c r="B2" s="98" t="s">
        <v>27</v>
      </c>
      <c r="C2" s="98"/>
      <c r="D2" s="98"/>
      <c r="E2" s="98"/>
      <c r="F2" s="98"/>
      <c r="G2" s="51"/>
      <c r="H2" s="2"/>
    </row>
    <row r="3" spans="2:13" ht="10.15" customHeight="1">
      <c r="B3" s="73"/>
      <c r="C3" s="73"/>
      <c r="D3" s="73"/>
      <c r="E3" s="73"/>
      <c r="F3" s="74"/>
      <c r="G3" s="74"/>
      <c r="H3" s="74"/>
      <c r="I3" s="74"/>
      <c r="J3" s="74"/>
      <c r="K3" s="74"/>
      <c r="L3" s="74"/>
      <c r="M3" s="74"/>
    </row>
    <row r="4" spans="2:13">
      <c r="B4" s="99" t="s">
        <v>4</v>
      </c>
      <c r="C4" s="99" t="s">
        <v>32</v>
      </c>
      <c r="D4" s="99"/>
      <c r="E4" s="99"/>
      <c r="F4" s="66"/>
      <c r="G4" s="66"/>
      <c r="H4" s="2"/>
    </row>
    <row r="5" spans="2:13" s="63" customFormat="1">
      <c r="B5" s="99"/>
      <c r="C5" s="67" t="s">
        <v>33</v>
      </c>
      <c r="D5" s="67" t="s">
        <v>34</v>
      </c>
      <c r="E5" s="67" t="s">
        <v>20</v>
      </c>
      <c r="F5" s="66"/>
      <c r="G5" s="66"/>
    </row>
    <row r="6" spans="2:13">
      <c r="B6" s="75">
        <v>2015</v>
      </c>
      <c r="C6" s="76">
        <v>1040504.4999999999</v>
      </c>
      <c r="D6" s="76">
        <v>445930.5</v>
      </c>
      <c r="E6" s="77">
        <v>1486435</v>
      </c>
      <c r="F6" s="66"/>
      <c r="G6" s="66"/>
      <c r="H6" s="2"/>
    </row>
    <row r="7" spans="2:13">
      <c r="B7" s="78">
        <v>2016</v>
      </c>
      <c r="C7" s="79">
        <v>1155918.1515230029</v>
      </c>
      <c r="D7" s="79">
        <v>495393.49350985838</v>
      </c>
      <c r="E7" s="80">
        <v>1651311.6450328613</v>
      </c>
      <c r="F7" s="66"/>
      <c r="G7" s="66"/>
      <c r="H7" s="2"/>
    </row>
    <row r="8" spans="2:13">
      <c r="B8" s="78">
        <v>2017</v>
      </c>
      <c r="C8" s="79">
        <v>980256.33579999942</v>
      </c>
      <c r="D8" s="79">
        <v>420109.85819999973</v>
      </c>
      <c r="E8" s="80">
        <v>1400366.1939999992</v>
      </c>
      <c r="F8" s="66"/>
      <c r="G8" s="66"/>
      <c r="H8" s="2"/>
    </row>
    <row r="9" spans="2:13">
      <c r="B9" s="78" t="s">
        <v>31</v>
      </c>
      <c r="C9" s="79">
        <v>1311329.4934330292</v>
      </c>
      <c r="D9" s="79">
        <v>561998.35432844108</v>
      </c>
      <c r="E9" s="80">
        <v>1873327.8477614704</v>
      </c>
      <c r="F9" s="66"/>
      <c r="G9" s="66"/>
      <c r="H9" s="2"/>
    </row>
    <row r="10" spans="2:13">
      <c r="B10" s="78">
        <v>2019</v>
      </c>
      <c r="C10" s="79">
        <v>1649667</v>
      </c>
      <c r="D10" s="79">
        <v>707000</v>
      </c>
      <c r="E10" s="80">
        <v>2356667</v>
      </c>
      <c r="F10" s="66"/>
      <c r="G10" s="66"/>
      <c r="H10" s="2"/>
    </row>
    <row r="11" spans="2:13">
      <c r="B11" s="78">
        <v>2020</v>
      </c>
      <c r="C11" s="79">
        <v>2023500.5548767226</v>
      </c>
      <c r="D11" s="79">
        <v>867214.5235185955</v>
      </c>
      <c r="E11" s="80">
        <f>C11+D11</f>
        <v>2890715.0783953182</v>
      </c>
      <c r="F11" s="84"/>
      <c r="G11" s="84"/>
      <c r="H11" s="2"/>
    </row>
    <row r="12" spans="2:13">
      <c r="B12" s="78">
        <v>2021</v>
      </c>
      <c r="C12" s="79">
        <v>2134428</v>
      </c>
      <c r="D12" s="79">
        <v>914755</v>
      </c>
      <c r="E12" s="80">
        <v>3049183</v>
      </c>
      <c r="F12" s="91"/>
      <c r="G12" s="91"/>
      <c r="H12" s="2"/>
    </row>
    <row r="13" spans="2:13">
      <c r="B13" s="78">
        <v>2022</v>
      </c>
      <c r="C13" s="79">
        <v>2211056.4</v>
      </c>
      <c r="D13" s="79">
        <v>947595.6</v>
      </c>
      <c r="E13" s="80">
        <v>3158652</v>
      </c>
      <c r="F13" s="91"/>
      <c r="G13" s="91"/>
      <c r="H13" s="2"/>
    </row>
    <row r="14" spans="2:13">
      <c r="B14" s="81" t="s">
        <v>51</v>
      </c>
      <c r="C14" s="79">
        <v>2979430.3</v>
      </c>
      <c r="D14" s="79">
        <v>1276898.7</v>
      </c>
      <c r="E14" s="96" t="s">
        <v>47</v>
      </c>
      <c r="F14" s="66"/>
      <c r="G14" s="66"/>
      <c r="H14" s="2"/>
    </row>
    <row r="15" spans="2:13" ht="5.0999999999999996" customHeight="1">
      <c r="C15" s="2" t="s">
        <v>21</v>
      </c>
      <c r="H15" s="2"/>
    </row>
    <row r="16" spans="2:13">
      <c r="B16" s="42" t="s">
        <v>7</v>
      </c>
      <c r="C16" s="49"/>
      <c r="H16" s="2"/>
    </row>
    <row r="17" spans="2:9" ht="5.0999999999999996" customHeight="1">
      <c r="H17" s="2"/>
    </row>
    <row r="18" spans="2:9">
      <c r="B18" s="22" t="s">
        <v>44</v>
      </c>
      <c r="H18" s="2"/>
    </row>
    <row r="19" spans="2:9" ht="5.0999999999999996" customHeight="1">
      <c r="B19" s="16"/>
      <c r="H19" s="2"/>
    </row>
    <row r="20" spans="2:9">
      <c r="B20" s="42" t="s">
        <v>8</v>
      </c>
      <c r="H20" s="2"/>
    </row>
    <row r="21" spans="2:9" ht="72.75" customHeight="1">
      <c r="B21" s="97" t="s">
        <v>54</v>
      </c>
      <c r="C21" s="97"/>
      <c r="D21" s="97"/>
      <c r="E21" s="97"/>
      <c r="F21" s="97"/>
      <c r="G21" s="58"/>
      <c r="H21" s="2"/>
    </row>
    <row r="22" spans="2:9" ht="27" customHeight="1">
      <c r="B22" s="97" t="s">
        <v>50</v>
      </c>
      <c r="C22" s="97"/>
      <c r="D22" s="97"/>
      <c r="E22" s="97"/>
      <c r="F22" s="97"/>
      <c r="G22" s="58"/>
      <c r="H22" s="2"/>
    </row>
    <row r="23" spans="2:9" ht="14.25" customHeight="1">
      <c r="B23" s="97" t="s">
        <v>35</v>
      </c>
      <c r="C23" s="97"/>
      <c r="D23" s="97"/>
      <c r="E23" s="97"/>
      <c r="F23" s="97"/>
      <c r="G23" s="58"/>
      <c r="H23" s="2"/>
    </row>
    <row r="24" spans="2:9" ht="5.0999999999999996" customHeight="1">
      <c r="B24" s="16"/>
      <c r="H24" s="2"/>
    </row>
    <row r="25" spans="2:9">
      <c r="B25" s="21" t="s">
        <v>5</v>
      </c>
      <c r="H25" s="2"/>
    </row>
    <row r="28" spans="2:9" ht="10.15" customHeight="1"/>
    <row r="29" spans="2:9" s="35" customFormat="1" ht="12">
      <c r="C29" s="42"/>
      <c r="D29" s="46"/>
      <c r="E29" s="47"/>
      <c r="F29" s="47"/>
      <c r="G29" s="48"/>
      <c r="I29" s="48"/>
    </row>
  </sheetData>
  <mergeCells count="6">
    <mergeCell ref="B23:F23"/>
    <mergeCell ref="B2:F2"/>
    <mergeCell ref="B4:B5"/>
    <mergeCell ref="C4:E4"/>
    <mergeCell ref="B21:F21"/>
    <mergeCell ref="B22:F22"/>
  </mergeCells>
  <pageMargins left="0.7" right="0.7" top="0.75" bottom="0.75" header="0.3" footer="0.3"/>
  <pageSetup paperSize="0" orientation="landscape" r:id="rId1"/>
  <headerFooter>
    <oddHeader>&amp;L&amp;G&amp;RSecours</oddHeader>
    <oddFooter>&amp;L&amp;A&amp;C&amp;P&amp;R&amp;F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24"/>
  <sheetViews>
    <sheetView showGridLines="0" zoomScaleNormal="100" workbookViewId="0">
      <selection activeCell="I9" sqref="I9"/>
    </sheetView>
  </sheetViews>
  <sheetFormatPr baseColWidth="10" defaultColWidth="11.42578125" defaultRowHeight="14.25"/>
  <cols>
    <col min="1" max="1" width="1.7109375" style="50" customWidth="1"/>
    <col min="2" max="2" width="16.42578125" style="50" customWidth="1"/>
    <col min="3" max="10" width="12.7109375" style="50" customWidth="1"/>
    <col min="11" max="13" width="13.85546875" style="50" customWidth="1"/>
    <col min="14" max="14" width="26.85546875" style="50" bestFit="1" customWidth="1"/>
    <col min="15" max="15" width="20.42578125" style="50" bestFit="1" customWidth="1"/>
    <col min="16" max="16" width="29.7109375" style="50" bestFit="1" customWidth="1"/>
    <col min="17" max="17" width="33.28515625" style="50" bestFit="1" customWidth="1"/>
    <col min="18" max="16384" width="11.42578125" style="50"/>
  </cols>
  <sheetData>
    <row r="1" spans="2:18" ht="10.15" customHeight="1"/>
    <row r="2" spans="2:18" ht="32.450000000000003" customHeight="1">
      <c r="B2" s="98" t="s">
        <v>30</v>
      </c>
      <c r="C2" s="98"/>
      <c r="D2" s="98"/>
      <c r="E2" s="98"/>
      <c r="F2" s="98"/>
      <c r="G2" s="98"/>
      <c r="H2" s="98"/>
      <c r="I2" s="91"/>
      <c r="J2" s="91"/>
      <c r="K2" s="51"/>
      <c r="L2" s="51"/>
      <c r="M2" s="51"/>
    </row>
    <row r="3" spans="2:18" ht="12.75" customHeight="1">
      <c r="K3" s="62"/>
      <c r="L3" s="62"/>
      <c r="M3" s="62"/>
      <c r="N3" s="62"/>
      <c r="O3" s="62"/>
      <c r="P3" s="62"/>
      <c r="Q3" s="62"/>
    </row>
    <row r="4" spans="2:18" ht="29.25" customHeight="1">
      <c r="B4" s="52" t="s">
        <v>26</v>
      </c>
      <c r="C4" s="53" t="s">
        <v>39</v>
      </c>
      <c r="D4" s="53" t="s">
        <v>38</v>
      </c>
      <c r="E4" s="53">
        <v>2017</v>
      </c>
      <c r="F4" s="53">
        <v>2018</v>
      </c>
      <c r="G4" s="53">
        <v>2019</v>
      </c>
      <c r="H4" s="82" t="s">
        <v>40</v>
      </c>
      <c r="I4" s="82" t="s">
        <v>42</v>
      </c>
      <c r="J4" s="82" t="s">
        <v>48</v>
      </c>
      <c r="K4" s="82" t="s">
        <v>49</v>
      </c>
      <c r="L4" s="62"/>
      <c r="M4" s="62"/>
      <c r="N4" s="62"/>
      <c r="O4" s="62"/>
      <c r="P4" s="62"/>
      <c r="Q4" s="62"/>
      <c r="R4" s="54"/>
    </row>
    <row r="5" spans="2:18" ht="16.350000000000001" customHeight="1">
      <c r="B5" s="55" t="s">
        <v>37</v>
      </c>
      <c r="C5" s="56">
        <v>271285</v>
      </c>
      <c r="D5" s="56">
        <v>271201</v>
      </c>
      <c r="E5" s="56">
        <v>271439</v>
      </c>
      <c r="F5" s="56">
        <v>270500</v>
      </c>
      <c r="G5" s="57">
        <v>230509</v>
      </c>
      <c r="H5" s="86">
        <v>0</v>
      </c>
      <c r="I5" s="86">
        <v>0</v>
      </c>
      <c r="J5" s="86">
        <v>0</v>
      </c>
      <c r="K5" s="86">
        <v>0</v>
      </c>
      <c r="L5" s="62"/>
      <c r="M5" s="62"/>
      <c r="N5" s="62"/>
      <c r="O5" s="62"/>
      <c r="P5" s="62"/>
      <c r="Q5" s="62"/>
      <c r="R5" s="54"/>
    </row>
    <row r="6" spans="2:18" ht="16.350000000000001" customHeight="1">
      <c r="B6" s="55" t="s">
        <v>28</v>
      </c>
      <c r="C6" s="56">
        <v>300000</v>
      </c>
      <c r="D6" s="56">
        <v>300000</v>
      </c>
      <c r="E6" s="56">
        <v>300000</v>
      </c>
      <c r="F6" s="56">
        <v>300000</v>
      </c>
      <c r="G6" s="57">
        <v>250000</v>
      </c>
      <c r="H6" s="87">
        <v>330000</v>
      </c>
      <c r="I6" s="87">
        <v>450000</v>
      </c>
      <c r="J6" s="87">
        <v>450000</v>
      </c>
      <c r="K6" s="87">
        <v>450000</v>
      </c>
      <c r="L6" s="62"/>
      <c r="M6" s="62"/>
      <c r="N6" s="62"/>
      <c r="O6" s="62"/>
      <c r="P6" s="62"/>
      <c r="Q6" s="62"/>
      <c r="R6" s="54"/>
    </row>
    <row r="7" spans="2:18" ht="16.350000000000001" customHeight="1">
      <c r="B7" s="55" t="s">
        <v>22</v>
      </c>
      <c r="C7" s="56">
        <v>300000</v>
      </c>
      <c r="D7" s="56">
        <v>300000</v>
      </c>
      <c r="E7" s="56">
        <v>300000</v>
      </c>
      <c r="F7" s="56">
        <v>300000</v>
      </c>
      <c r="G7" s="57">
        <v>300000</v>
      </c>
      <c r="H7" s="87">
        <v>330000</v>
      </c>
      <c r="I7" s="87">
        <v>450000</v>
      </c>
      <c r="J7" s="87">
        <v>450000</v>
      </c>
      <c r="K7" s="87">
        <v>450000</v>
      </c>
      <c r="L7" s="62"/>
      <c r="M7" s="62"/>
      <c r="N7" s="62"/>
      <c r="O7" s="62"/>
      <c r="P7" s="62"/>
      <c r="Q7" s="62"/>
      <c r="R7" s="54"/>
    </row>
    <row r="8" spans="2:18" ht="16.350000000000001" customHeight="1">
      <c r="B8" s="55" t="s">
        <v>25</v>
      </c>
      <c r="C8" s="56">
        <v>300000</v>
      </c>
      <c r="D8" s="56">
        <v>300000</v>
      </c>
      <c r="E8" s="56">
        <v>300000</v>
      </c>
      <c r="F8" s="56">
        <v>300000</v>
      </c>
      <c r="G8" s="57">
        <v>300000</v>
      </c>
      <c r="H8" s="88">
        <v>330000</v>
      </c>
      <c r="I8" s="87">
        <v>450000</v>
      </c>
      <c r="J8" s="87">
        <v>450000</v>
      </c>
      <c r="K8" s="87">
        <v>450000</v>
      </c>
      <c r="L8" s="62"/>
      <c r="M8" s="62"/>
      <c r="N8" s="62"/>
      <c r="O8" s="62"/>
      <c r="P8" s="62"/>
      <c r="Q8" s="62"/>
      <c r="R8" s="54"/>
    </row>
    <row r="9" spans="2:18" ht="16.350000000000001" customHeight="1">
      <c r="B9" s="83" t="s">
        <v>20</v>
      </c>
      <c r="C9" s="83">
        <f>SUM(C5:C8)</f>
        <v>1171285</v>
      </c>
      <c r="D9" s="83">
        <f t="shared" ref="D9:K9" si="0">SUM(D5:D8)</f>
        <v>1171201</v>
      </c>
      <c r="E9" s="83">
        <f t="shared" si="0"/>
        <v>1171439</v>
      </c>
      <c r="F9" s="83">
        <f t="shared" si="0"/>
        <v>1170500</v>
      </c>
      <c r="G9" s="83">
        <f t="shared" si="0"/>
        <v>1080509</v>
      </c>
      <c r="H9" s="83">
        <f t="shared" si="0"/>
        <v>990000</v>
      </c>
      <c r="I9" s="83">
        <f t="shared" si="0"/>
        <v>1350000</v>
      </c>
      <c r="J9" s="83">
        <f t="shared" si="0"/>
        <v>1350000</v>
      </c>
      <c r="K9" s="83">
        <f t="shared" si="0"/>
        <v>1350000</v>
      </c>
      <c r="L9" s="62"/>
      <c r="M9" s="62"/>
      <c r="N9" s="62"/>
      <c r="O9" s="62"/>
      <c r="P9" s="62"/>
      <c r="Q9" s="62"/>
      <c r="R9" s="54"/>
    </row>
    <row r="10" spans="2:18" ht="5.0999999999999996" customHeight="1">
      <c r="G10" s="50" t="s">
        <v>21</v>
      </c>
      <c r="K10" s="62"/>
      <c r="L10" s="62"/>
      <c r="M10" s="62"/>
      <c r="N10" s="62"/>
      <c r="O10" s="62"/>
      <c r="P10" s="62"/>
      <c r="Q10" s="62"/>
    </row>
    <row r="11" spans="2:18" ht="14.25" customHeight="1">
      <c r="B11" s="42" t="s">
        <v>7</v>
      </c>
      <c r="C11" s="42"/>
      <c r="D11" s="42"/>
      <c r="E11" s="42"/>
      <c r="F11" s="42"/>
      <c r="G11" s="49"/>
      <c r="K11" s="62"/>
      <c r="L11" s="62"/>
      <c r="M11" s="62"/>
      <c r="N11" s="62"/>
      <c r="O11" s="62"/>
      <c r="P11" s="62"/>
      <c r="Q11" s="62"/>
    </row>
    <row r="12" spans="2:18" ht="5.0999999999999996" customHeight="1">
      <c r="K12" s="62"/>
      <c r="L12" s="62"/>
      <c r="M12" s="62"/>
      <c r="N12" s="62"/>
      <c r="O12" s="62"/>
      <c r="P12" s="62"/>
      <c r="Q12" s="62"/>
    </row>
    <row r="13" spans="2:18" ht="14.25" customHeight="1">
      <c r="B13" s="22" t="s">
        <v>44</v>
      </c>
      <c r="C13" s="22"/>
      <c r="D13" s="22"/>
      <c r="E13" s="22"/>
      <c r="F13" s="22"/>
      <c r="K13" s="62"/>
      <c r="L13" s="62"/>
      <c r="M13" s="62"/>
      <c r="N13" s="62"/>
      <c r="O13" s="62"/>
      <c r="P13" s="62"/>
      <c r="Q13" s="62"/>
    </row>
    <row r="14" spans="2:18" ht="5.0999999999999996" customHeight="1">
      <c r="B14" s="17"/>
      <c r="C14" s="17"/>
      <c r="D14" s="17"/>
      <c r="E14" s="17"/>
      <c r="F14" s="17"/>
    </row>
    <row r="15" spans="2:18">
      <c r="B15" s="42" t="s">
        <v>8</v>
      </c>
      <c r="C15" s="22"/>
      <c r="D15" s="22"/>
      <c r="E15" s="22"/>
      <c r="F15" s="22"/>
    </row>
    <row r="16" spans="2:18" ht="36" customHeight="1">
      <c r="B16" s="97" t="s">
        <v>52</v>
      </c>
      <c r="C16" s="97"/>
      <c r="D16" s="97"/>
      <c r="E16" s="97"/>
      <c r="F16" s="97"/>
      <c r="G16" s="97"/>
      <c r="H16" s="97"/>
      <c r="I16" s="90"/>
      <c r="J16" s="90"/>
      <c r="K16" s="58"/>
    </row>
    <row r="17" spans="2:16" ht="78" customHeight="1">
      <c r="B17" s="97" t="s">
        <v>41</v>
      </c>
      <c r="C17" s="97"/>
      <c r="D17" s="97"/>
      <c r="E17" s="97"/>
      <c r="F17" s="97"/>
      <c r="G17" s="97"/>
      <c r="H17" s="97"/>
      <c r="I17" s="90"/>
      <c r="J17" s="90"/>
      <c r="K17" s="58"/>
    </row>
    <row r="18" spans="2:16" ht="32.450000000000003" customHeight="1">
      <c r="B18" s="97" t="s">
        <v>36</v>
      </c>
      <c r="C18" s="97"/>
      <c r="D18" s="97"/>
      <c r="E18" s="97"/>
      <c r="F18" s="97"/>
      <c r="G18" s="97"/>
      <c r="H18" s="97"/>
      <c r="I18" s="90"/>
      <c r="J18" s="90"/>
      <c r="K18" s="58"/>
    </row>
    <row r="19" spans="2:16" ht="5.0999999999999996" customHeight="1">
      <c r="B19" s="17"/>
      <c r="C19" s="17"/>
      <c r="D19" s="17"/>
      <c r="E19" s="17"/>
      <c r="F19" s="17"/>
      <c r="L19" s="17"/>
      <c r="M19" s="17"/>
      <c r="N19" s="17"/>
      <c r="O19" s="17"/>
      <c r="P19" s="17"/>
    </row>
    <row r="20" spans="2:16">
      <c r="B20" s="21" t="s">
        <v>5</v>
      </c>
      <c r="C20" s="21"/>
      <c r="D20" s="21"/>
      <c r="E20" s="21"/>
      <c r="F20" s="21"/>
      <c r="L20" s="21"/>
      <c r="M20" s="21"/>
      <c r="N20" s="21"/>
      <c r="O20" s="21"/>
      <c r="P20" s="21"/>
    </row>
    <row r="23" spans="2:16">
      <c r="B23" s="64"/>
    </row>
    <row r="24" spans="2:16">
      <c r="B24" s="65"/>
    </row>
  </sheetData>
  <mergeCells count="4">
    <mergeCell ref="B2:H2"/>
    <mergeCell ref="B16:H16"/>
    <mergeCell ref="B18:H18"/>
    <mergeCell ref="B17:H17"/>
  </mergeCells>
  <pageMargins left="0.70866141732283472" right="0.70866141732283472" top="0.74803149606299213" bottom="0.74803149606299213" header="0.31496062992125984" footer="0.31496062992125984"/>
  <pageSetup paperSize="0" orientation="landscape" r:id="rId1"/>
  <headerFooter>
    <oddHeader>&amp;L&amp;G&amp;RSecours</oddHeader>
    <oddFooter>&amp;L&amp;A&amp;C&amp;P&amp;R&amp;F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Zusammenfassung</vt:lpstr>
      <vt:lpstr>Rettungsmittel</vt:lpstr>
      <vt:lpstr>Subv Ambulanz</vt:lpstr>
      <vt:lpstr>Subv SMUR</vt:lpstr>
      <vt:lpstr>Rettungsmittel!Zone_d_impression</vt:lpstr>
      <vt:lpstr>'Subv Ambulanz'!Zone_d_impression</vt:lpstr>
      <vt:lpstr>'Subv SMUR'!Zone_d_impression</vt:lpstr>
      <vt:lpstr>Zusammenfassung!Zone_d_impression</vt:lpstr>
    </vt:vector>
  </TitlesOfParts>
  <Company>RSV - SIMA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buratov</dc:creator>
  <cp:lastModifiedBy>Justine Fleury</cp:lastModifiedBy>
  <cp:lastPrinted>2021-07-14T09:26:22Z</cp:lastPrinted>
  <dcterms:created xsi:type="dcterms:W3CDTF">2017-03-23T13:30:08Z</dcterms:created>
  <dcterms:modified xsi:type="dcterms:W3CDTF">2024-12-17T08:34:31Z</dcterms:modified>
</cp:coreProperties>
</file>