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W:\16. Secours\Sources de données\"/>
    </mc:Choice>
  </mc:AlternateContent>
  <xr:revisionPtr revIDLastSave="0" documentId="13_ncr:1_{6E2C97D5-E9DF-4E2D-AB4E-B551137DF889}" xr6:coauthVersionLast="47" xr6:coauthVersionMax="47" xr10:uidLastSave="{00000000-0000-0000-0000-000000000000}"/>
  <bookViews>
    <workbookView xWindow="-28920" yWindow="-120" windowWidth="29040" windowHeight="15720" tabRatio="954" xr2:uid="{00000000-000D-0000-FFFF-FFFF00000000}"/>
  </bookViews>
  <sheets>
    <sheet name="Zusammenfassung" sheetId="1" r:id="rId1"/>
    <sheet name="Rettungsmittel" sheetId="8" r:id="rId2"/>
    <sheet name="Subv Ambulanz" sheetId="9" r:id="rId3"/>
    <sheet name="Subv SMUR" sheetId="10" r:id="rId4"/>
  </sheets>
  <externalReferences>
    <externalReference r:id="rId5"/>
    <externalReference r:id="rId6"/>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Rettungsmittel!$B$1:$H$34</definedName>
    <definedName name="_xlnm.Print_Area" localSheetId="2">'Subv Ambulanz'!$B$28:$G$28</definedName>
    <definedName name="_xlnm.Print_Area" localSheetId="3">'Subv SMUR'!$B$1:$H$20</definedName>
    <definedName name="_xlnm.Print_Area" localSheetId="0">Zusammenfassung!$B$2:$E$15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0" l="1"/>
  <c r="J9" i="10"/>
  <c r="I9" i="10"/>
  <c r="H9" i="10"/>
  <c r="D20" i="8"/>
  <c r="C20" i="8"/>
  <c r="E11" i="9"/>
  <c r="G9" i="10" l="1"/>
  <c r="F9" i="10"/>
  <c r="E9" i="10"/>
  <c r="D9" i="10"/>
  <c r="C9" i="10"/>
  <c r="B7" i="1" l="1"/>
  <c r="B8" i="1" s="1"/>
  <c r="B9" i="1" s="1"/>
</calcChain>
</file>

<file path=xl/sharedStrings.xml><?xml version="1.0" encoding="utf-8"?>
<sst xmlns="http://schemas.openxmlformats.org/spreadsheetml/2006/main" count="69" uniqueCount="55">
  <si>
    <t>Nr</t>
  </si>
  <si>
    <t>Descriptif</t>
  </si>
  <si>
    <t>Lien</t>
  </si>
  <si>
    <t>NomFeuille</t>
  </si>
  <si>
    <t>Jahr</t>
  </si>
  <si>
    <r>
      <rPr>
        <sz val="9"/>
        <rFont val="Symbol"/>
        <family val="1"/>
        <charset val="2"/>
      </rPr>
      <t>ã</t>
    </r>
    <r>
      <rPr>
        <sz val="9"/>
        <rFont val="Verdana"/>
        <family val="2"/>
      </rPr>
      <t xml:space="preserve"> WGO</t>
    </r>
  </si>
  <si>
    <t>Helikopter-Einsätze</t>
  </si>
  <si>
    <t>Quelle(n): DGW; KWRO</t>
  </si>
  <si>
    <t>Bemerkung(en):</t>
  </si>
  <si>
    <t>Übersicht der Arbeitsmappe</t>
  </si>
  <si>
    <t>Link</t>
  </si>
  <si>
    <t>Einsätze nach Rettungsmittel, Wallis, seit 2005</t>
  </si>
  <si>
    <t>Rettungsmittel</t>
  </si>
  <si>
    <t>- Quelle (n): DGW ; KWRO</t>
  </si>
  <si>
    <t>Rettungswesen</t>
  </si>
  <si>
    <r>
      <t>Ambulanz-Einsätze</t>
    </r>
    <r>
      <rPr>
        <b/>
        <vertAlign val="superscript"/>
        <sz val="10"/>
        <rFont val="Verdana"/>
        <family val="2"/>
      </rPr>
      <t>1)</t>
    </r>
  </si>
  <si>
    <r>
      <t>SMUR-Einsätze</t>
    </r>
    <r>
      <rPr>
        <b/>
        <vertAlign val="superscript"/>
        <sz val="10"/>
        <rFont val="Verdana"/>
        <family val="2"/>
      </rPr>
      <t xml:space="preserve">2) </t>
    </r>
  </si>
  <si>
    <t>1) Ambulanz-Einsätze : Veränderung der Art und Weise, wie Interventionen eingegeben und definiert werden, seit 2016.</t>
  </si>
  <si>
    <t>2) SMUR: Dienst für Notfall und Reanimation.</t>
  </si>
  <si>
    <t>Entwicklung der kantonalen Subventionen für SMUR, seit 2015</t>
  </si>
  <si>
    <t>Total</t>
  </si>
  <si>
    <t>.</t>
  </si>
  <si>
    <t>Sion</t>
  </si>
  <si>
    <t>Subv SMUR</t>
  </si>
  <si>
    <t>Subv Ambulanz</t>
  </si>
  <si>
    <t>Visp</t>
  </si>
  <si>
    <t>Standort / Jahr</t>
  </si>
  <si>
    <t>Entwicklung der Öffentliche Subventionen für die Ambulanzdienste (in CHF), seit 2015</t>
  </si>
  <si>
    <t>Martigny</t>
  </si>
  <si>
    <t>Entwicklung der kantonalen Subventionen für die Ambulanzdienste, seit 2015</t>
  </si>
  <si>
    <r>
      <t>Entwicklung der Öffentliche Subventionen</t>
    </r>
    <r>
      <rPr>
        <b/>
        <sz val="12"/>
        <rFont val="Verdana"/>
        <family val="2"/>
      </rPr>
      <t xml:space="preserve"> für die mobilen Notarztdienste</t>
    </r>
    <r>
      <rPr>
        <b/>
        <vertAlign val="superscript"/>
        <sz val="12"/>
        <rFont val="Verdana"/>
        <family val="2"/>
      </rPr>
      <t>1)</t>
    </r>
    <r>
      <rPr>
        <b/>
        <sz val="12"/>
        <rFont val="Verdana"/>
        <family val="2"/>
      </rPr>
      <t xml:space="preserve"> (SMUR) in CHF, seit 2015</t>
    </r>
  </si>
  <si>
    <r>
      <t>2018</t>
    </r>
    <r>
      <rPr>
        <b/>
        <vertAlign val="superscript"/>
        <sz val="10"/>
        <rFont val="Verdana"/>
        <family val="2"/>
      </rPr>
      <t>2)</t>
    </r>
  </si>
  <si>
    <t>Subventionen</t>
  </si>
  <si>
    <t>Kanton</t>
  </si>
  <si>
    <t>Gemeinde</t>
  </si>
  <si>
    <t>3) Provisorische Zahlen : Bezhalte Raten.</t>
  </si>
  <si>
    <t xml:space="preserve">3) Der mobile Notarztdienst Chablais wurde von Januar bis Oktober 2019 von den Kantonen Wallis und Waadt gemeinsam finanziert. Seit November 2019 geht der nun in Rennaz stationierte Dienst vollständig zulasten des Kantons Waadt. </t>
  </si>
  <si>
    <r>
      <t>Chablais</t>
    </r>
    <r>
      <rPr>
        <b/>
        <vertAlign val="superscript"/>
        <sz val="10"/>
        <color rgb="FF000000"/>
        <rFont val="Verdana"/>
        <family val="2"/>
      </rPr>
      <t>3)</t>
    </r>
  </si>
  <si>
    <r>
      <t>2016</t>
    </r>
    <r>
      <rPr>
        <b/>
        <vertAlign val="superscript"/>
        <sz val="10"/>
        <color rgb="FF000000"/>
        <rFont val="Verdana"/>
        <family val="2"/>
      </rPr>
      <t>2)</t>
    </r>
  </si>
  <si>
    <t>2015</t>
  </si>
  <si>
    <t>2020</t>
  </si>
  <si>
    <t>2) Die Einsätze der mobilen Notarztdienste (SMUR) nahmen in den Jahren 2016 und 2017 aufgrund der sehr strengen Auslegung der AMPDS-Codes übermässig stark zu. Die Disponenten der Notrufzentrale 144 hatten keinen Ermessensspielraum. Ende 2018 wurden die Aufgebotskriterien durch eine Revision der AMPDS-Codes einhergehend mit einer spezifischen Schulung der Disponenten angepasst. Dank dieser Massnahmen konnten die Aufgebote der mobilen Notarztdienste ab 2019 um 24.2% gesenkt werden.</t>
  </si>
  <si>
    <t>2021</t>
  </si>
  <si>
    <r>
      <rPr>
        <sz val="8"/>
        <rFont val="Symbol"/>
        <family val="1"/>
        <charset val="2"/>
      </rPr>
      <t>ã</t>
    </r>
    <r>
      <rPr>
        <sz val="8"/>
        <rFont val="Verdana"/>
        <family val="2"/>
      </rPr>
      <t xml:space="preserve"> WGO 2024</t>
    </r>
  </si>
  <si>
    <t>Letzte Aktualisierung: November 2024</t>
  </si>
  <si>
    <r>
      <rPr>
        <sz val="10"/>
        <rFont val="Verdana"/>
        <family val="2"/>
      </rPr>
      <t>2426</t>
    </r>
    <r>
      <rPr>
        <vertAlign val="superscript"/>
        <sz val="10"/>
        <rFont val="Verdana"/>
        <family val="2"/>
      </rPr>
      <t>3)</t>
    </r>
  </si>
  <si>
    <r>
      <t>2695</t>
    </r>
    <r>
      <rPr>
        <vertAlign val="superscript"/>
        <sz val="10"/>
        <rFont val="Verdana"/>
        <family val="2"/>
      </rPr>
      <t>3)</t>
    </r>
  </si>
  <si>
    <t>4 256 329</t>
  </si>
  <si>
    <t>2022</t>
  </si>
  <si>
    <t>2023</t>
  </si>
  <si>
    <t>2) Die Erhöhung der Subventionen im Jahr 2023 hängt mit einer tiefgreifenden Reorganisation zusammen.</t>
  </si>
  <si>
    <r>
      <t>2023</t>
    </r>
    <r>
      <rPr>
        <b/>
        <vertAlign val="superscript"/>
        <sz val="10"/>
        <rFont val="Verdana"/>
        <family val="2"/>
      </rPr>
      <t>2)3)</t>
    </r>
  </si>
  <si>
    <t>1) Für den Mobilen Notarztdienst (SMUR) ist die Subvention pauschal und berücksichtigt nicht die Anzahl der Einsätze. Die Pauschale beläuft sich bis 2019 auf CHF 300'000 pro Jahr, 2020 auf CHF 330'000 und ab 2021 auf CHF 450'000.</t>
  </si>
  <si>
    <t>3) Die Jahren 2020 und 2021 enthalten die Daten des Pilotprojekts «eSMUR». Das Projekt funktioniert wie folgt: Der mobile Notarzt begibt sich auf Anfrage der Notrufzentrale 144 oder eines Rettungssanitäters, der bereits beim Patienten ist, nicht physisch an den Einsatzort, sondern unterstützt die Einsatzkräfte telemedizinisch. Das Projekt wurde in den folgenden Jahren nicht fortgesetzt.</t>
  </si>
  <si>
    <t>1) Für bestimmte Ausgaben wurden ab 2018, 2019 und 2020 zusätzliche Subventionen eingeführt. Darunter fallen unter anderen Ausgaben für Weiterbildung, Qualität und die Anpassung des erforderlichen Personalbestands an ein 12-Stunden-Ambulanzdispositiv. Des Weiteren werden die Gehälter der Führungskräfte angehoben, die Fläche für die Reserveambulanz erweitert und die allgemeinen Kosten erhöht.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</si>
</sst>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30">
    <font>
      <sz val="11"/>
      <color theme="1"/>
      <name val="Calibri"/>
      <family val="2"/>
      <scheme val="minor"/>
    </font>
    <font>
      <sz val="11"/>
      <color theme="1"/>
      <name val="Calibri"/>
      <family val="2"/>
      <scheme val="minor"/>
    </font>
    <font>
      <sz val="10"/>
      <name val="Arial"/>
      <family val="2"/>
    </font>
    <font>
      <sz val="10"/>
      <name val="Verdana"/>
      <family val="2"/>
    </font>
    <font>
      <b/>
      <sz val="12"/>
      <color indexed="8"/>
      <name val="Verdana"/>
      <family val="2"/>
    </font>
    <font>
      <i/>
      <sz val="10"/>
      <name val="Verdana"/>
      <family val="2"/>
    </font>
    <font>
      <u/>
      <sz val="10"/>
      <color theme="10"/>
      <name val="Arial"/>
      <family val="2"/>
    </font>
    <font>
      <sz val="8"/>
      <name val="Verdana"/>
      <family val="2"/>
    </font>
    <font>
      <sz val="8"/>
      <name val="Symbol"/>
      <family val="1"/>
      <charset val="2"/>
    </font>
    <font>
      <sz val="10"/>
      <name val="Helv"/>
    </font>
    <font>
      <sz val="10"/>
      <name val="MS Sans Serif"/>
      <family val="2"/>
    </font>
    <font>
      <sz val="10"/>
      <name val="Arial Narrow"/>
      <family val="2"/>
    </font>
    <font>
      <b/>
      <sz val="10"/>
      <name val="Verdana"/>
      <family val="2"/>
    </font>
    <font>
      <b/>
      <vertAlign val="superscript"/>
      <sz val="10"/>
      <name val="Verdana"/>
      <family val="2"/>
    </font>
    <font>
      <b/>
      <sz val="12"/>
      <name val="Verdana"/>
      <family val="2"/>
    </font>
    <font>
      <sz val="11"/>
      <color theme="1"/>
      <name val="Verdana"/>
      <family val="2"/>
    </font>
    <font>
      <sz val="12"/>
      <color theme="1"/>
      <name val="Verdana"/>
      <family val="2"/>
    </font>
    <font>
      <sz val="9"/>
      <name val="Verdana"/>
      <family val="2"/>
    </font>
    <font>
      <sz val="9"/>
      <name val="Symbol"/>
      <family val="1"/>
      <charset val="2"/>
    </font>
    <font>
      <sz val="9"/>
      <color theme="1"/>
      <name val="Verdana"/>
      <family val="2"/>
    </font>
    <font>
      <sz val="9"/>
      <name val="Calibri"/>
      <family val="2"/>
      <scheme val="minor"/>
    </font>
    <font>
      <sz val="9"/>
      <name val="Arial Narrow"/>
      <family val="2"/>
    </font>
    <font>
      <b/>
      <vertAlign val="superscript"/>
      <sz val="12"/>
      <name val="Verdana"/>
      <family val="2"/>
    </font>
    <font>
      <b/>
      <sz val="10"/>
      <color rgb="FF000000"/>
      <name val="Verdana"/>
      <family val="2"/>
    </font>
    <font>
      <b/>
      <vertAlign val="superscript"/>
      <sz val="10"/>
      <color rgb="FF000000"/>
      <name val="Verdana"/>
      <family val="2"/>
    </font>
    <font>
      <sz val="10"/>
      <color theme="1"/>
      <name val="Verdana"/>
      <family val="2"/>
    </font>
    <font>
      <sz val="10"/>
      <color theme="1"/>
      <name val="Arial"/>
      <family val="2"/>
    </font>
    <font>
      <sz val="11"/>
      <name val="Calibri"/>
      <family val="2"/>
      <scheme val="minor"/>
    </font>
    <font>
      <sz val="8"/>
      <name val="Verdana"/>
      <family val="1"/>
      <charset val="2"/>
    </font>
    <font>
      <vertAlign val="superscript"/>
      <sz val="10"/>
      <name val="Verdana"/>
      <family val="2"/>
    </font>
  </fonts>
  <fills count="8">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rgb="FFFFFFFF"/>
      </patternFill>
    </fill>
    <fill>
      <patternFill patternType="solid">
        <fgColor theme="0" tint="-4.9989318521683403E-2"/>
        <bgColor rgb="FFFFFFFF"/>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11">
    <xf numFmtId="0" fontId="0" fillId="0" borderId="0"/>
    <xf numFmtId="0" fontId="2" fillId="0" borderId="0"/>
    <xf numFmtId="0" fontId="1" fillId="0" borderId="0"/>
    <xf numFmtId="0" fontId="6" fillId="0" borderId="0" applyNumberFormat="0" applyFill="0" applyBorder="0" applyAlignment="0" applyProtection="0">
      <alignment vertical="top"/>
      <protection locked="0"/>
    </xf>
    <xf numFmtId="4" fontId="9" fillId="0" borderId="0" applyFont="0" applyFill="0" applyBorder="0" applyAlignment="0" applyProtection="0"/>
    <xf numFmtId="0" fontId="1" fillId="0" borderId="0"/>
    <xf numFmtId="0" fontId="10" fillId="0" borderId="0"/>
    <xf numFmtId="0" fontId="10" fillId="0" borderId="0"/>
    <xf numFmtId="0" fontId="2" fillId="0" borderId="0"/>
    <xf numFmtId="0" fontId="2" fillId="0" borderId="0"/>
    <xf numFmtId="164" fontId="1" fillId="0" borderId="0" applyFont="0" applyFill="0" applyBorder="0" applyAlignment="0" applyProtection="0"/>
  </cellStyleXfs>
  <cellXfs count="100">
    <xf numFmtId="0" fontId="0" fillId="0" borderId="0" xfId="0"/>
    <xf numFmtId="0" fontId="3" fillId="0" borderId="0" xfId="1" applyFont="1" applyAlignment="1">
      <alignment vertical="center"/>
    </xf>
    <xf numFmtId="0" fontId="0" fillId="0" borderId="0" xfId="0" applyAlignment="1">
      <alignment vertical="center"/>
    </xf>
    <xf numFmtId="0" fontId="4" fillId="2" borderId="0" xfId="2" applyFont="1" applyFill="1" applyBorder="1" applyAlignment="1">
      <alignment vertical="center"/>
    </xf>
    <xf numFmtId="0" fontId="5"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wrapText="1"/>
    </xf>
    <xf numFmtId="0" fontId="3" fillId="3" borderId="1" xfId="1" applyFont="1" applyFill="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xf>
    <xf numFmtId="0" fontId="3" fillId="0" borderId="3" xfId="1" applyFont="1" applyBorder="1" applyAlignment="1">
      <alignment horizontal="left" vertical="center" wrapText="1" indent="1"/>
    </xf>
    <xf numFmtId="0" fontId="6" fillId="0" borderId="3" xfId="3" applyBorder="1" applyAlignment="1" applyProtection="1">
      <alignment horizontal="center" vertical="center"/>
    </xf>
    <xf numFmtId="0" fontId="3" fillId="0" borderId="4" xfId="1" applyFont="1" applyBorder="1" applyAlignment="1">
      <alignment horizontal="left" vertical="center" wrapText="1" indent="1"/>
    </xf>
    <xf numFmtId="0" fontId="3" fillId="0" borderId="0" xfId="1" applyFont="1" applyBorder="1" applyAlignment="1">
      <alignment vertical="center"/>
    </xf>
    <xf numFmtId="0" fontId="7" fillId="0" borderId="0" xfId="1" applyFont="1" applyAlignment="1">
      <alignment horizontal="right" vertical="center"/>
    </xf>
    <xf numFmtId="0" fontId="3" fillId="0" borderId="0" xfId="1" quotePrefix="1" applyFont="1" applyBorder="1" applyAlignment="1">
      <alignment horizontal="left" vertical="center"/>
    </xf>
    <xf numFmtId="0" fontId="11" fillId="0" borderId="0" xfId="0" applyFont="1" applyAlignment="1">
      <alignment vertical="center"/>
    </xf>
    <xf numFmtId="0" fontId="3" fillId="0" borderId="0" xfId="0" applyFont="1" applyAlignment="1">
      <alignment vertical="center"/>
    </xf>
    <xf numFmtId="0" fontId="14"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17" fillId="0" borderId="0" xfId="0" applyFont="1" applyAlignment="1">
      <alignment horizontal="left" vertical="center"/>
    </xf>
    <xf numFmtId="0" fontId="17" fillId="0" borderId="0" xfId="0" applyFont="1" applyFill="1" applyAlignment="1">
      <alignment horizontal="left" vertical="center"/>
    </xf>
    <xf numFmtId="0" fontId="3" fillId="0" borderId="10"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7" xfId="1" quotePrefix="1" applyFont="1" applyBorder="1" applyAlignment="1">
      <alignment horizontal="left" vertical="center"/>
    </xf>
    <xf numFmtId="0" fontId="3" fillId="0" borderId="13" xfId="1" applyFont="1" applyBorder="1" applyAlignment="1">
      <alignment vertical="center"/>
    </xf>
    <xf numFmtId="0" fontId="3" fillId="0" borderId="14" xfId="1" quotePrefix="1" applyFont="1" applyBorder="1" applyAlignment="1">
      <alignment horizontal="left" vertical="center"/>
    </xf>
    <xf numFmtId="0" fontId="3" fillId="0" borderId="15" xfId="1" applyFont="1" applyBorder="1" applyAlignment="1">
      <alignment vertical="center"/>
    </xf>
    <xf numFmtId="0" fontId="3" fillId="0" borderId="16" xfId="1" applyFont="1" applyBorder="1" applyAlignment="1">
      <alignment vertical="center"/>
    </xf>
    <xf numFmtId="0" fontId="3" fillId="0" borderId="9" xfId="1" applyFont="1" applyBorder="1" applyAlignment="1">
      <alignment horizontal="center" vertical="center"/>
    </xf>
    <xf numFmtId="0" fontId="6" fillId="0" borderId="9" xfId="3" applyBorder="1" applyAlignment="1" applyProtection="1">
      <alignment horizontal="center" vertical="center"/>
    </xf>
    <xf numFmtId="0" fontId="3" fillId="0" borderId="0" xfId="0" applyFont="1" applyAlignment="1">
      <alignment horizontal="left" vertical="center" wrapText="1"/>
    </xf>
    <xf numFmtId="0" fontId="16" fillId="0" borderId="0" xfId="0" applyFont="1" applyAlignment="1">
      <alignment vertical="center"/>
    </xf>
    <xf numFmtId="0" fontId="20" fillId="0" borderId="0" xfId="0" applyFont="1" applyAlignment="1">
      <alignment vertical="center"/>
    </xf>
    <xf numFmtId="0" fontId="21" fillId="0" borderId="0" xfId="0" applyFont="1" applyAlignment="1">
      <alignment horizontal="left" vertical="center"/>
    </xf>
    <xf numFmtId="0" fontId="21" fillId="0" borderId="0" xfId="2" applyFont="1" applyAlignment="1">
      <alignment vertical="center"/>
    </xf>
    <xf numFmtId="0" fontId="21" fillId="0" borderId="0" xfId="2" applyFont="1" applyBorder="1" applyAlignment="1">
      <alignment horizontal="center" vertical="center"/>
    </xf>
    <xf numFmtId="0" fontId="21" fillId="0" borderId="0" xfId="2" applyFont="1" applyAlignment="1">
      <alignment horizontal="center" vertical="center"/>
    </xf>
    <xf numFmtId="0" fontId="21" fillId="0" borderId="0" xfId="2" applyFont="1" applyBorder="1" applyAlignment="1">
      <alignment vertical="center"/>
    </xf>
    <xf numFmtId="0" fontId="21" fillId="0" borderId="0" xfId="2" applyFont="1" applyFill="1" applyAlignment="1">
      <alignment vertical="center"/>
    </xf>
    <xf numFmtId="0" fontId="17" fillId="0" borderId="0" xfId="0" applyFont="1" applyFill="1" applyBorder="1" applyAlignment="1">
      <alignment vertical="center"/>
    </xf>
    <xf numFmtId="0" fontId="21" fillId="0" borderId="0" xfId="0" applyFont="1" applyFill="1" applyBorder="1" applyAlignment="1">
      <alignment vertical="center"/>
    </xf>
    <xf numFmtId="0" fontId="21" fillId="0" borderId="0" xfId="0" applyFont="1" applyAlignment="1">
      <alignment vertical="center"/>
    </xf>
    <xf numFmtId="0" fontId="21" fillId="0" borderId="0" xfId="0" applyFont="1" applyFill="1" applyBorder="1" applyAlignment="1">
      <alignment vertical="center" wrapText="1"/>
    </xf>
    <xf numFmtId="0" fontId="17" fillId="0" borderId="0" xfId="0" applyFont="1" applyAlignment="1">
      <alignment vertical="center"/>
    </xf>
    <xf numFmtId="0" fontId="17" fillId="0" borderId="0" xfId="2" applyFont="1" applyAlignment="1">
      <alignment horizontal="center" vertical="center"/>
    </xf>
    <xf numFmtId="0" fontId="17" fillId="0" borderId="0" xfId="2" applyFont="1" applyAlignment="1">
      <alignment vertical="center"/>
    </xf>
    <xf numFmtId="0" fontId="19" fillId="0" borderId="0" xfId="0" applyFont="1" applyAlignment="1">
      <alignment vertical="center"/>
    </xf>
    <xf numFmtId="0" fontId="15" fillId="0" borderId="0" xfId="0" applyFont="1" applyAlignment="1">
      <alignment vertical="center"/>
    </xf>
    <xf numFmtId="0" fontId="14" fillId="0" borderId="0" xfId="0" applyFont="1" applyAlignment="1">
      <alignment vertical="center" wrapText="1"/>
    </xf>
    <xf numFmtId="49" fontId="23" fillId="5" borderId="1" xfId="0" applyNumberFormat="1" applyFont="1" applyFill="1" applyBorder="1" applyAlignment="1">
      <alignment horizontal="left" vertical="center" wrapText="1"/>
    </xf>
    <xf numFmtId="49" fontId="23" fillId="5" borderId="1" xfId="0" applyNumberFormat="1" applyFont="1" applyFill="1" applyBorder="1" applyAlignment="1">
      <alignment horizontal="center" vertical="center"/>
    </xf>
    <xf numFmtId="0" fontId="12" fillId="0" borderId="0" xfId="0" applyFont="1" applyFill="1" applyBorder="1" applyAlignment="1">
      <alignment vertical="center"/>
    </xf>
    <xf numFmtId="49" fontId="23" fillId="6" borderId="1" xfId="0" applyNumberFormat="1" applyFont="1" applyFill="1" applyBorder="1" applyAlignment="1">
      <alignment horizontal="left" vertical="center"/>
    </xf>
    <xf numFmtId="3" fontId="25" fillId="0" borderId="1" xfId="0" applyNumberFormat="1" applyFont="1" applyBorder="1" applyAlignment="1">
      <alignment vertical="center"/>
    </xf>
    <xf numFmtId="3" fontId="3" fillId="0" borderId="1" xfId="0" applyNumberFormat="1" applyFont="1" applyFill="1" applyBorder="1" applyAlignment="1">
      <alignment vertical="center"/>
    </xf>
    <xf numFmtId="0" fontId="17" fillId="0" borderId="0" xfId="0" applyFont="1" applyFill="1" applyAlignment="1">
      <alignment vertical="center" wrapText="1"/>
    </xf>
    <xf numFmtId="0" fontId="3" fillId="0" borderId="5" xfId="1" applyFont="1" applyBorder="1" applyAlignment="1">
      <alignment horizontal="left" vertical="center" wrapText="1" indent="1"/>
    </xf>
    <xf numFmtId="0" fontId="3" fillId="0" borderId="17" xfId="1" applyFont="1" applyFill="1" applyBorder="1" applyAlignment="1">
      <alignment horizontal="left" vertical="center" wrapText="1" indent="1"/>
    </xf>
    <xf numFmtId="0" fontId="3" fillId="0" borderId="8" xfId="1" applyFont="1" applyFill="1" applyBorder="1" applyAlignment="1">
      <alignment horizontal="left" vertical="center" wrapText="1" indent="1"/>
    </xf>
    <xf numFmtId="0" fontId="15" fillId="0" borderId="0" xfId="0" applyFont="1" applyFill="1" applyBorder="1" applyAlignment="1">
      <alignment vertical="center"/>
    </xf>
    <xf numFmtId="0" fontId="0" fillId="0" borderId="0" xfId="0" applyAlignment="1">
      <alignment vertical="center" wrapText="1"/>
    </xf>
    <xf numFmtId="0" fontId="26" fillId="0" borderId="0" xfId="0" applyFont="1" applyAlignment="1">
      <alignment horizontal="justify" vertical="center"/>
    </xf>
    <xf numFmtId="0" fontId="26" fillId="0" borderId="0" xfId="0" applyFont="1" applyAlignment="1"/>
    <xf numFmtId="0" fontId="14" fillId="0" borderId="0" xfId="0" applyFont="1" applyAlignment="1">
      <alignment horizontal="left" vertical="center" wrapText="1"/>
    </xf>
    <xf numFmtId="0" fontId="12" fillId="7" borderId="1" xfId="0" applyFont="1" applyFill="1" applyBorder="1" applyAlignment="1">
      <alignment horizontal="center" vertical="center" wrapText="1"/>
    </xf>
    <xf numFmtId="0" fontId="12" fillId="4" borderId="2" xfId="0" applyFont="1" applyFill="1" applyBorder="1" applyAlignment="1">
      <alignment horizontal="center" vertical="center"/>
    </xf>
    <xf numFmtId="3" fontId="3" fillId="0" borderId="2" xfId="0" applyNumberFormat="1" applyFont="1" applyFill="1" applyBorder="1" applyAlignment="1">
      <alignment horizontal="right" vertical="center"/>
    </xf>
    <xf numFmtId="0" fontId="12" fillId="4" borderId="3" xfId="0" applyFont="1" applyFill="1" applyBorder="1" applyAlignment="1">
      <alignment horizontal="center" vertical="center"/>
    </xf>
    <xf numFmtId="3" fontId="3" fillId="0" borderId="3" xfId="0" applyNumberFormat="1" applyFont="1" applyFill="1" applyBorder="1" applyAlignment="1">
      <alignment horizontal="right" vertical="center"/>
    </xf>
    <xf numFmtId="0" fontId="12" fillId="4" borderId="9" xfId="0" applyFont="1" applyFill="1" applyBorder="1" applyAlignment="1">
      <alignment horizontal="center" vertical="center"/>
    </xf>
    <xf numFmtId="0" fontId="27" fillId="0" borderId="6" xfId="0" applyFont="1" applyBorder="1" applyAlignment="1">
      <alignment vertical="center"/>
    </xf>
    <xf numFmtId="0" fontId="27" fillId="0" borderId="0" xfId="0" applyFont="1" applyBorder="1" applyAlignment="1">
      <alignment vertical="center"/>
    </xf>
    <xf numFmtId="0" fontId="12" fillId="4" borderId="2" xfId="0" applyFont="1" applyFill="1" applyBorder="1" applyAlignment="1">
      <alignment horizontal="center" vertical="center" wrapText="1"/>
    </xf>
    <xf numFmtId="165" fontId="3" fillId="0" borderId="2" xfId="10" applyNumberFormat="1" applyFont="1" applyFill="1" applyBorder="1" applyAlignment="1">
      <alignment horizontal="right" vertical="center"/>
    </xf>
    <xf numFmtId="165" fontId="12" fillId="4" borderId="2" xfId="10" applyNumberFormat="1" applyFont="1" applyFill="1" applyBorder="1" applyAlignment="1">
      <alignment horizontal="right" vertical="center"/>
    </xf>
    <xf numFmtId="0" fontId="12" fillId="4" borderId="3" xfId="0" applyFont="1" applyFill="1" applyBorder="1" applyAlignment="1">
      <alignment horizontal="center" vertical="center" wrapText="1"/>
    </xf>
    <xf numFmtId="165" fontId="3" fillId="0" borderId="3" xfId="10" applyNumberFormat="1" applyFont="1" applyFill="1" applyBorder="1" applyAlignment="1">
      <alignment horizontal="right" vertical="center"/>
    </xf>
    <xf numFmtId="165" fontId="12" fillId="4" borderId="3" xfId="10" applyNumberFormat="1" applyFont="1" applyFill="1" applyBorder="1" applyAlignment="1">
      <alignment horizontal="right" vertical="center"/>
    </xf>
    <xf numFmtId="0" fontId="12" fillId="4" borderId="9" xfId="0" applyFont="1" applyFill="1" applyBorder="1" applyAlignment="1">
      <alignment horizontal="center" vertical="center" wrapText="1"/>
    </xf>
    <xf numFmtId="49" fontId="23" fillId="7"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4" fillId="0" borderId="0" xfId="0" applyFont="1" applyAlignment="1">
      <alignment horizontal="left" vertical="center" wrapText="1"/>
    </xf>
    <xf numFmtId="3" fontId="3" fillId="0" borderId="9" xfId="0" applyNumberFormat="1" applyFont="1" applyBorder="1" applyAlignment="1">
      <alignment horizontal="right" vertical="center"/>
    </xf>
    <xf numFmtId="3" fontId="3" fillId="0" borderId="2" xfId="0" applyNumberFormat="1" applyFont="1" applyBorder="1" applyAlignment="1">
      <alignment vertical="center"/>
    </xf>
    <xf numFmtId="3" fontId="3" fillId="0" borderId="3" xfId="0" applyNumberFormat="1" applyFont="1" applyBorder="1" applyAlignment="1">
      <alignment vertical="center"/>
    </xf>
    <xf numFmtId="3" fontId="3" fillId="0" borderId="9" xfId="0" applyNumberFormat="1" applyFont="1" applyBorder="1" applyAlignment="1">
      <alignment vertical="center"/>
    </xf>
    <xf numFmtId="0" fontId="28" fillId="0" borderId="0" xfId="1" applyFont="1" applyAlignment="1">
      <alignment horizontal="right" vertical="center"/>
    </xf>
    <xf numFmtId="0" fontId="17" fillId="0" borderId="0" xfId="0" applyFont="1" applyFill="1" applyAlignment="1">
      <alignment horizontal="left" vertical="center" wrapText="1"/>
    </xf>
    <xf numFmtId="0" fontId="14" fillId="0" borderId="0" xfId="0" applyFont="1" applyAlignment="1">
      <alignment horizontal="left" vertical="center" wrapText="1"/>
    </xf>
    <xf numFmtId="0" fontId="12" fillId="4" borderId="18" xfId="0" applyFont="1" applyFill="1" applyBorder="1" applyAlignment="1">
      <alignment horizontal="center" vertical="center"/>
    </xf>
    <xf numFmtId="3" fontId="3" fillId="0" borderId="3" xfId="0" applyNumberFormat="1" applyFont="1" applyBorder="1" applyAlignment="1">
      <alignment horizontal="right" vertical="center"/>
    </xf>
    <xf numFmtId="3" fontId="29" fillId="0" borderId="3" xfId="0" applyNumberFormat="1" applyFont="1" applyBorder="1" applyAlignment="1">
      <alignment horizontal="right" vertical="center"/>
    </xf>
    <xf numFmtId="3" fontId="3" fillId="0" borderId="18" xfId="0" applyNumberFormat="1" applyFont="1" applyBorder="1" applyAlignment="1">
      <alignment horizontal="right" vertical="center"/>
    </xf>
    <xf numFmtId="2" fontId="12" fillId="4" borderId="3" xfId="10" applyNumberFormat="1" applyFont="1" applyFill="1" applyBorder="1" applyAlignment="1">
      <alignment horizontal="right" vertical="center"/>
    </xf>
    <xf numFmtId="0" fontId="17" fillId="0" borderId="0" xfId="0" applyFont="1" applyFill="1" applyAlignment="1">
      <alignment horizontal="left" vertical="center" wrapText="1"/>
    </xf>
    <xf numFmtId="0" fontId="14" fillId="0" borderId="0" xfId="0" applyFont="1" applyAlignment="1">
      <alignment horizontal="left" vertical="center" wrapText="1"/>
    </xf>
    <xf numFmtId="0" fontId="12" fillId="7" borderId="1" xfId="0" applyFont="1" applyFill="1" applyBorder="1" applyAlignment="1">
      <alignment horizontal="center" vertical="center" wrapText="1"/>
    </xf>
  </cellXfs>
  <cellStyles count="11">
    <cellStyle name="Lien hypertexte" xfId="3" builtinId="8"/>
    <cellStyle name="Milliers" xfId="10" builtinId="3"/>
    <cellStyle name="Milliers 2" xfId="4" xr:uid="{00000000-0005-0000-0000-000002000000}"/>
    <cellStyle name="Normal" xfId="0" builtinId="0"/>
    <cellStyle name="Normal 2" xfId="2" xr:uid="{00000000-0005-0000-0000-000004000000}"/>
    <cellStyle name="Normal 2 2" xfId="5" xr:uid="{00000000-0005-0000-0000-000005000000}"/>
    <cellStyle name="Normal 2 2 2" xfId="6" xr:uid="{00000000-0005-0000-0000-000006000000}"/>
    <cellStyle name="Normal 3" xfId="7" xr:uid="{00000000-0005-0000-0000-000007000000}"/>
    <cellStyle name="Normal 4" xfId="1" xr:uid="{00000000-0005-0000-0000-000008000000}"/>
    <cellStyle name="Normal 5" xfId="8" xr:uid="{00000000-0005-0000-0000-000009000000}"/>
    <cellStyle name="Normal 6"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276225</xdr:colOff>
      <xdr:row>1</xdr:row>
      <xdr:rowOff>76200</xdr:rowOff>
    </xdr:from>
    <xdr:to>
      <xdr:col>4</xdr:col>
      <xdr:colOff>1581150</xdr:colOff>
      <xdr:row>3</xdr:row>
      <xdr:rowOff>180975</xdr:rowOff>
    </xdr:to>
    <xdr:pic>
      <xdr:nvPicPr>
        <xdr:cNvPr id="2" name="Image 1" descr="logo_F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7229475" y="257175"/>
          <a:ext cx="1304925" cy="485775"/>
        </a:xfrm>
        <a:prstGeom prst="rect">
          <a:avLst/>
        </a:prstGeom>
        <a:noFill/>
        <a:ln w="9525">
          <a:noFill/>
          <a:miter lim="800000"/>
          <a:headEnd/>
          <a:tailEnd/>
        </a:ln>
      </xdr:spPr>
    </xdr:pic>
    <xdr:clientData/>
  </xdr:twoCellAnchor>
  <xdr:twoCellAnchor editAs="oneCell">
    <xdr:from>
      <xdr:col>4</xdr:col>
      <xdr:colOff>276225</xdr:colOff>
      <xdr:row>1</xdr:row>
      <xdr:rowOff>66675</xdr:rowOff>
    </xdr:from>
    <xdr:to>
      <xdr:col>4</xdr:col>
      <xdr:colOff>1581150</xdr:colOff>
      <xdr:row>3</xdr:row>
      <xdr:rowOff>180975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29475" y="257175"/>
          <a:ext cx="1304925" cy="4953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9"/>
  <sheetViews>
    <sheetView showGridLines="0" tabSelected="1" zoomScaleNormal="100" workbookViewId="0"/>
  </sheetViews>
  <sheetFormatPr baseColWidth="10" defaultColWidth="11.42578125" defaultRowHeight="15"/>
  <cols>
    <col min="1" max="1" width="1.7109375" style="1" customWidth="1"/>
    <col min="2" max="2" width="8.28515625" style="1" customWidth="1"/>
    <col min="3" max="3" width="78.7109375" style="1" customWidth="1"/>
    <col min="4" max="4" width="13" style="1" customWidth="1"/>
    <col min="5" max="5" width="26.42578125" style="1" customWidth="1"/>
    <col min="6" max="6" width="4.85546875" style="1" customWidth="1"/>
    <col min="7" max="8" width="11.42578125" style="1"/>
    <col min="9" max="16384" width="11.42578125" style="2"/>
  </cols>
  <sheetData>
    <row r="1" spans="2:256" ht="10.15" customHeight="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2:256">
      <c r="B2" s="3" t="s">
        <v>14</v>
      </c>
      <c r="C2" s="3"/>
      <c r="D2" s="3"/>
      <c r="E2" s="3"/>
      <c r="F2" s="3"/>
      <c r="G2" s="3"/>
      <c r="H2" s="3"/>
      <c r="I2" s="3"/>
      <c r="J2" s="3"/>
      <c r="K2" s="3"/>
      <c r="L2" s="3"/>
      <c r="M2" s="3"/>
      <c r="N2" s="3"/>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2:256">
      <c r="B3" s="4" t="s">
        <v>9</v>
      </c>
      <c r="D3" s="5"/>
      <c r="E3" s="6"/>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2:256">
      <c r="B4" s="4"/>
      <c r="D4" s="5"/>
      <c r="E4" s="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2:256">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2:256" ht="22.7" customHeight="1">
      <c r="B6" s="7" t="s">
        <v>0</v>
      </c>
      <c r="C6" s="7" t="s">
        <v>1</v>
      </c>
      <c r="D6" s="7" t="s">
        <v>2</v>
      </c>
      <c r="E6" s="7" t="s">
        <v>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2:256" ht="33.75" customHeight="1">
      <c r="B7" s="8">
        <f>1</f>
        <v>1</v>
      </c>
      <c r="C7" s="10" t="s">
        <v>11</v>
      </c>
      <c r="D7" s="11" t="s">
        <v>10</v>
      </c>
      <c r="E7" s="12" t="s">
        <v>12</v>
      </c>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2:256" ht="33.75" customHeight="1">
      <c r="B8" s="9">
        <f>B7+1</f>
        <v>2</v>
      </c>
      <c r="C8" s="10" t="s">
        <v>29</v>
      </c>
      <c r="D8" s="11" t="s">
        <v>10</v>
      </c>
      <c r="E8" s="60" t="s">
        <v>24</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2:256" ht="33.75" customHeight="1">
      <c r="B9" s="31">
        <f>B8+1</f>
        <v>3</v>
      </c>
      <c r="C9" s="59" t="s">
        <v>19</v>
      </c>
      <c r="D9" s="32" t="s">
        <v>10</v>
      </c>
      <c r="E9" s="61" t="s">
        <v>23</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2:256" ht="14.25" customHeight="1">
      <c r="B10" s="2"/>
      <c r="C10" s="2"/>
      <c r="D10" s="2"/>
      <c r="E10" s="2"/>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2:256" ht="5.25" customHeight="1">
      <c r="B11" s="23"/>
      <c r="C11" s="24"/>
      <c r="D11" s="24"/>
      <c r="E11" s="25"/>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2:256" ht="17.45" customHeight="1">
      <c r="B12" s="26" t="s">
        <v>13</v>
      </c>
      <c r="C12" s="13"/>
      <c r="D12" s="13"/>
      <c r="E12" s="27"/>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2:256" ht="5.25" customHeight="1">
      <c r="B13" s="28"/>
      <c r="C13" s="29"/>
      <c r="D13" s="29"/>
      <c r="E13" s="30"/>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2:256" ht="10.5" customHeight="1">
      <c r="B14" s="15"/>
      <c r="C14" s="13"/>
      <c r="D14" s="13"/>
      <c r="E14" s="13"/>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2:256" ht="12.75" customHeight="1">
      <c r="E15" s="89" t="s">
        <v>43</v>
      </c>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2:256">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5:256" ht="9" customHeight="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5:256" ht="9" customHeight="1">
      <c r="E18" s="14"/>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5:256" ht="9" customHeight="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sheetData>
  <hyperlinks>
    <hyperlink ref="D9" location="'Subv SMUR'!A1" display="Link" xr:uid="{00000000-0004-0000-0000-000000000000}"/>
    <hyperlink ref="D7" location="Rettungsmittel!A1" display="Link" xr:uid="{00000000-0004-0000-0000-000001000000}"/>
    <hyperlink ref="D8" location="'Subv Ambulanz'!A1" display="Link" xr:uid="{00000000-0004-0000-0000-000002000000}"/>
  </hyperlinks>
  <pageMargins left="0.70866141732283472" right="0.70866141732283472" top="0.55118110236220474" bottom="0.59055118110236227"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0"/>
  <sheetViews>
    <sheetView showGridLines="0" zoomScaleNormal="100" workbookViewId="0"/>
  </sheetViews>
  <sheetFormatPr baseColWidth="10" defaultColWidth="11.42578125" defaultRowHeight="15"/>
  <cols>
    <col min="1" max="1" width="1.7109375" style="2" customWidth="1"/>
    <col min="2" max="5" width="17.42578125" style="2" customWidth="1"/>
    <col min="6" max="16" width="7.7109375" style="2" customWidth="1"/>
    <col min="17" max="16384" width="11.42578125" style="2"/>
  </cols>
  <sheetData>
    <row r="1" spans="2:5" ht="10.15" customHeight="1"/>
    <row r="2" spans="2:5" ht="18" customHeight="1">
      <c r="B2" s="18" t="s">
        <v>11</v>
      </c>
      <c r="C2" s="34"/>
      <c r="D2" s="34"/>
      <c r="E2" s="34"/>
    </row>
    <row r="3" spans="2:5" ht="18" customHeight="1">
      <c r="B3" s="18"/>
      <c r="C3" s="34"/>
      <c r="D3" s="34"/>
      <c r="E3" s="34"/>
    </row>
    <row r="4" spans="2:5" ht="31.9" customHeight="1">
      <c r="B4" s="67" t="s">
        <v>4</v>
      </c>
      <c r="C4" s="67" t="s">
        <v>15</v>
      </c>
      <c r="D4" s="67" t="s">
        <v>6</v>
      </c>
      <c r="E4" s="67" t="s">
        <v>16</v>
      </c>
    </row>
    <row r="5" spans="2:5" ht="18" customHeight="1">
      <c r="B5" s="68">
        <v>2005</v>
      </c>
      <c r="C5" s="69">
        <v>11637</v>
      </c>
      <c r="D5" s="69">
        <v>2601</v>
      </c>
      <c r="E5" s="69">
        <v>1315</v>
      </c>
    </row>
    <row r="6" spans="2:5" ht="18" customHeight="1">
      <c r="B6" s="70">
        <v>2006</v>
      </c>
      <c r="C6" s="71">
        <v>11405</v>
      </c>
      <c r="D6" s="71">
        <v>2793</v>
      </c>
      <c r="E6" s="71">
        <v>1629</v>
      </c>
    </row>
    <row r="7" spans="2:5" ht="18" customHeight="1">
      <c r="B7" s="70">
        <v>2007</v>
      </c>
      <c r="C7" s="71">
        <v>12265</v>
      </c>
      <c r="D7" s="71">
        <v>3111</v>
      </c>
      <c r="E7" s="71">
        <v>1744</v>
      </c>
    </row>
    <row r="8" spans="2:5" ht="18" customHeight="1">
      <c r="B8" s="70">
        <v>2008</v>
      </c>
      <c r="C8" s="71">
        <v>13151</v>
      </c>
      <c r="D8" s="71">
        <v>3013</v>
      </c>
      <c r="E8" s="71">
        <v>1891</v>
      </c>
    </row>
    <row r="9" spans="2:5" ht="18" customHeight="1">
      <c r="B9" s="70">
        <v>2009</v>
      </c>
      <c r="C9" s="71">
        <v>13921</v>
      </c>
      <c r="D9" s="71">
        <v>3042</v>
      </c>
      <c r="E9" s="71">
        <v>2017</v>
      </c>
    </row>
    <row r="10" spans="2:5" ht="18" customHeight="1">
      <c r="B10" s="70">
        <v>2010</v>
      </c>
      <c r="C10" s="71">
        <v>14620</v>
      </c>
      <c r="D10" s="71">
        <v>3317</v>
      </c>
      <c r="E10" s="71">
        <v>1691</v>
      </c>
    </row>
    <row r="11" spans="2:5" ht="18" customHeight="1">
      <c r="B11" s="70">
        <v>2011</v>
      </c>
      <c r="C11" s="71">
        <v>14792</v>
      </c>
      <c r="D11" s="71">
        <v>3401</v>
      </c>
      <c r="E11" s="71">
        <v>2007</v>
      </c>
    </row>
    <row r="12" spans="2:5" ht="18" customHeight="1">
      <c r="B12" s="70">
        <v>2012</v>
      </c>
      <c r="C12" s="71">
        <v>15246</v>
      </c>
      <c r="D12" s="71">
        <v>3292</v>
      </c>
      <c r="E12" s="71">
        <v>2108</v>
      </c>
    </row>
    <row r="13" spans="2:5" ht="18" customHeight="1">
      <c r="B13" s="70">
        <v>2013</v>
      </c>
      <c r="C13" s="71">
        <v>15510</v>
      </c>
      <c r="D13" s="71">
        <v>3365</v>
      </c>
      <c r="E13" s="71">
        <v>2255</v>
      </c>
    </row>
    <row r="14" spans="2:5" ht="18" customHeight="1">
      <c r="B14" s="70">
        <v>2014</v>
      </c>
      <c r="C14" s="71">
        <v>16187</v>
      </c>
      <c r="D14" s="71">
        <v>3380</v>
      </c>
      <c r="E14" s="71">
        <v>2287</v>
      </c>
    </row>
    <row r="15" spans="2:5" ht="18" customHeight="1">
      <c r="B15" s="70">
        <v>2015</v>
      </c>
      <c r="C15" s="71">
        <v>15887</v>
      </c>
      <c r="D15" s="71">
        <v>3278</v>
      </c>
      <c r="E15" s="71">
        <v>2281</v>
      </c>
    </row>
    <row r="16" spans="2:5" ht="18" customHeight="1">
      <c r="B16" s="70">
        <v>2016</v>
      </c>
      <c r="C16" s="71">
        <v>14168</v>
      </c>
      <c r="D16" s="71">
        <v>3558</v>
      </c>
      <c r="E16" s="71">
        <v>2739</v>
      </c>
    </row>
    <row r="17" spans="2:13" ht="18" customHeight="1">
      <c r="B17" s="70">
        <v>2017</v>
      </c>
      <c r="C17" s="71">
        <v>14803</v>
      </c>
      <c r="D17" s="71">
        <v>3704</v>
      </c>
      <c r="E17" s="71">
        <v>3172</v>
      </c>
    </row>
    <row r="18" spans="2:13" ht="18" customHeight="1">
      <c r="B18" s="70">
        <v>2018</v>
      </c>
      <c r="C18" s="71">
        <v>15638</v>
      </c>
      <c r="D18" s="71">
        <v>4096</v>
      </c>
      <c r="E18" s="71">
        <v>3246</v>
      </c>
    </row>
    <row r="19" spans="2:13" ht="18" customHeight="1">
      <c r="B19" s="70">
        <v>2019</v>
      </c>
      <c r="C19" s="71">
        <v>15894</v>
      </c>
      <c r="D19" s="71">
        <v>4089</v>
      </c>
      <c r="E19" s="71">
        <v>2461</v>
      </c>
    </row>
    <row r="20" spans="2:13" ht="18" customHeight="1">
      <c r="B20" s="70">
        <v>2020</v>
      </c>
      <c r="C20" s="93">
        <f>16005+810</f>
        <v>16815</v>
      </c>
      <c r="D20" s="93">
        <f>3368+225</f>
        <v>3593</v>
      </c>
      <c r="E20" s="94" t="s">
        <v>45</v>
      </c>
    </row>
    <row r="21" spans="2:13" ht="18" customHeight="1">
      <c r="B21" s="92">
        <v>2021</v>
      </c>
      <c r="C21" s="95">
        <v>18118</v>
      </c>
      <c r="D21" s="95">
        <v>3768</v>
      </c>
      <c r="E21" s="95" t="s">
        <v>46</v>
      </c>
    </row>
    <row r="22" spans="2:13" ht="18" customHeight="1">
      <c r="B22" s="92">
        <v>2022</v>
      </c>
      <c r="C22" s="95">
        <v>20681</v>
      </c>
      <c r="D22" s="95">
        <v>4742</v>
      </c>
      <c r="E22" s="95">
        <v>2936</v>
      </c>
    </row>
    <row r="23" spans="2:13" ht="18" customHeight="1">
      <c r="B23" s="72">
        <v>2023</v>
      </c>
      <c r="C23" s="85">
        <v>21000</v>
      </c>
      <c r="D23" s="85">
        <v>4683</v>
      </c>
      <c r="E23" s="85">
        <v>2852</v>
      </c>
    </row>
    <row r="24" spans="2:13" s="35" customFormat="1" ht="5.25" customHeight="1">
      <c r="B24" s="36"/>
      <c r="C24" s="37"/>
      <c r="D24" s="38"/>
      <c r="E24" s="38"/>
      <c r="F24" s="39"/>
      <c r="G24" s="40"/>
      <c r="H24" s="37"/>
      <c r="I24" s="37"/>
      <c r="J24" s="40"/>
      <c r="K24" s="37"/>
      <c r="L24" s="40"/>
      <c r="M24" s="41"/>
    </row>
    <row r="25" spans="2:13" s="35" customFormat="1" ht="13.5">
      <c r="B25" s="42" t="s">
        <v>7</v>
      </c>
      <c r="C25" s="43"/>
      <c r="D25" s="44"/>
      <c r="E25" s="45"/>
      <c r="F25" s="45"/>
      <c r="G25" s="45"/>
      <c r="H25" s="45"/>
      <c r="I25" s="45"/>
      <c r="J25" s="45"/>
      <c r="K25" s="45"/>
      <c r="L25" s="43"/>
      <c r="M25" s="43"/>
    </row>
    <row r="26" spans="2:13" s="35" customFormat="1" ht="5.25" customHeight="1">
      <c r="B26" s="42"/>
      <c r="C26" s="43"/>
      <c r="D26" s="44"/>
      <c r="E26" s="45"/>
      <c r="F26" s="45"/>
      <c r="G26" s="45"/>
      <c r="H26" s="45"/>
      <c r="I26" s="45"/>
      <c r="J26" s="45"/>
      <c r="K26" s="45"/>
      <c r="L26" s="43"/>
      <c r="M26" s="43"/>
    </row>
    <row r="27" spans="2:13" s="35" customFormat="1" ht="13.5">
      <c r="B27" s="22" t="s">
        <v>44</v>
      </c>
      <c r="C27" s="43"/>
      <c r="D27" s="44"/>
      <c r="E27" s="45"/>
      <c r="F27" s="45"/>
      <c r="G27" s="45"/>
      <c r="H27" s="45"/>
      <c r="I27" s="45"/>
      <c r="J27" s="45"/>
      <c r="K27" s="45"/>
      <c r="L27" s="43"/>
      <c r="M27" s="43"/>
    </row>
    <row r="28" spans="2:13" s="35" customFormat="1" ht="5.0999999999999996" customHeight="1"/>
    <row r="29" spans="2:13" s="35" customFormat="1" ht="12">
      <c r="B29" s="42" t="s">
        <v>8</v>
      </c>
      <c r="C29" s="42"/>
      <c r="D29" s="46"/>
      <c r="E29" s="47"/>
      <c r="F29" s="47"/>
      <c r="G29" s="48"/>
      <c r="H29" s="48"/>
      <c r="I29" s="48"/>
      <c r="J29" s="48"/>
    </row>
    <row r="30" spans="2:13" s="35" customFormat="1" ht="27.75" customHeight="1">
      <c r="B30" s="97" t="s">
        <v>17</v>
      </c>
      <c r="C30" s="97"/>
      <c r="D30" s="97"/>
      <c r="E30" s="97"/>
      <c r="F30" s="97"/>
      <c r="G30" s="97"/>
      <c r="H30" s="97"/>
      <c r="I30" s="45"/>
      <c r="J30" s="45"/>
      <c r="K30" s="45"/>
      <c r="L30" s="43"/>
      <c r="M30" s="43"/>
    </row>
    <row r="31" spans="2:13" s="35" customFormat="1" ht="13.5" customHeight="1">
      <c r="B31" s="22" t="s">
        <v>18</v>
      </c>
      <c r="C31" s="90"/>
      <c r="D31" s="90"/>
      <c r="E31" s="90"/>
      <c r="F31" s="90"/>
      <c r="G31" s="90"/>
      <c r="H31" s="90"/>
      <c r="I31" s="45"/>
      <c r="J31" s="45"/>
      <c r="K31" s="45"/>
      <c r="L31" s="43"/>
      <c r="M31" s="43"/>
    </row>
    <row r="32" spans="2:13" s="35" customFormat="1" ht="60.75" customHeight="1">
      <c r="B32" s="97" t="s">
        <v>53</v>
      </c>
      <c r="C32" s="97"/>
      <c r="D32" s="97"/>
      <c r="E32" s="97"/>
      <c r="F32" s="97"/>
      <c r="G32" s="97"/>
      <c r="H32" s="97"/>
      <c r="I32" s="45"/>
      <c r="J32" s="45"/>
      <c r="K32" s="45"/>
      <c r="L32" s="43"/>
      <c r="M32" s="43"/>
    </row>
    <row r="33" spans="2:13" s="35" customFormat="1" ht="5.0999999999999996" customHeight="1"/>
    <row r="34" spans="2:13" s="35" customFormat="1" ht="10.5" customHeight="1">
      <c r="B34" s="21" t="s">
        <v>5</v>
      </c>
    </row>
    <row r="36" spans="2:13">
      <c r="C36" s="20"/>
      <c r="D36" s="20"/>
      <c r="E36" s="20"/>
      <c r="F36" s="20"/>
      <c r="G36" s="20"/>
      <c r="H36" s="20"/>
      <c r="I36" s="20"/>
      <c r="J36" s="20"/>
    </row>
    <row r="37" spans="2:13">
      <c r="C37" s="20"/>
      <c r="D37" s="20"/>
      <c r="E37" s="20"/>
      <c r="F37" s="20"/>
      <c r="G37" s="20"/>
      <c r="H37" s="20"/>
      <c r="I37" s="20"/>
      <c r="J37" s="20"/>
    </row>
    <row r="38" spans="2:13">
      <c r="C38" s="20"/>
      <c r="D38" s="20"/>
      <c r="E38" s="20"/>
      <c r="F38" s="20"/>
      <c r="G38" s="20"/>
      <c r="H38" s="20"/>
      <c r="I38" s="20"/>
      <c r="J38" s="20"/>
    </row>
    <row r="40" spans="2:13">
      <c r="B40" s="19"/>
      <c r="C40" s="33"/>
      <c r="D40" s="33"/>
      <c r="E40" s="33"/>
      <c r="F40" s="33"/>
      <c r="G40" s="33"/>
      <c r="H40" s="33"/>
      <c r="I40" s="33"/>
      <c r="J40" s="33"/>
      <c r="K40" s="33"/>
      <c r="L40" s="33"/>
      <c r="M40" s="33"/>
    </row>
  </sheetData>
  <mergeCells count="2">
    <mergeCell ref="B30:H30"/>
    <mergeCell ref="B32:H32"/>
  </mergeCells>
  <pageMargins left="0.70866141732283472" right="0.70866141732283472" top="0.74803149606299213" bottom="0.74803149606299213" header="0.31496062992125984" footer="0.31496062992125984"/>
  <pageSetup paperSize="9" scale="85" orientation="portrait" r:id="rId1"/>
  <headerFooter>
    <oddHeader>&amp;R&amp;G</oddHeader>
    <oddFooter>&amp;L&amp;A&amp;R&amp;P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9"/>
  <sheetViews>
    <sheetView showGridLines="0" zoomScaleNormal="100" workbookViewId="0"/>
  </sheetViews>
  <sheetFormatPr baseColWidth="10" defaultColWidth="11.42578125" defaultRowHeight="15"/>
  <cols>
    <col min="1" max="1" width="1.7109375" style="2" customWidth="1"/>
    <col min="2" max="2" width="12" style="2" customWidth="1"/>
    <col min="3" max="5" width="13.28515625" style="2" customWidth="1"/>
    <col min="6" max="6" width="23.28515625" style="2" customWidth="1"/>
    <col min="7" max="7" width="13.85546875" style="2" customWidth="1"/>
    <col min="9" max="9" width="93.5703125" style="2" customWidth="1"/>
    <col min="10" max="16384" width="11.42578125" style="2"/>
  </cols>
  <sheetData>
    <row r="1" spans="2:13" ht="10.15" customHeight="1">
      <c r="H1" s="2"/>
    </row>
    <row r="2" spans="2:13" ht="38.85" customHeight="1">
      <c r="B2" s="98" t="s">
        <v>27</v>
      </c>
      <c r="C2" s="98"/>
      <c r="D2" s="98"/>
      <c r="E2" s="98"/>
      <c r="F2" s="98"/>
      <c r="G2" s="51"/>
      <c r="H2" s="2"/>
    </row>
    <row r="3" spans="2:13" ht="10.15" customHeight="1">
      <c r="B3" s="73"/>
      <c r="C3" s="73"/>
      <c r="D3" s="73"/>
      <c r="E3" s="73"/>
      <c r="F3" s="74"/>
      <c r="G3" s="74"/>
      <c r="H3" s="74"/>
      <c r="I3" s="74"/>
      <c r="J3" s="74"/>
      <c r="K3" s="74"/>
      <c r="L3" s="74"/>
      <c r="M3" s="74"/>
    </row>
    <row r="4" spans="2:13">
      <c r="B4" s="99" t="s">
        <v>4</v>
      </c>
      <c r="C4" s="99" t="s">
        <v>32</v>
      </c>
      <c r="D4" s="99"/>
      <c r="E4" s="99"/>
      <c r="F4" s="66"/>
      <c r="G4" s="66"/>
      <c r="H4" s="2"/>
    </row>
    <row r="5" spans="2:13" s="63" customFormat="1">
      <c r="B5" s="99"/>
      <c r="C5" s="67" t="s">
        <v>33</v>
      </c>
      <c r="D5" s="67" t="s">
        <v>34</v>
      </c>
      <c r="E5" s="67" t="s">
        <v>20</v>
      </c>
      <c r="F5" s="66"/>
      <c r="G5" s="66"/>
    </row>
    <row r="6" spans="2:13">
      <c r="B6" s="75">
        <v>2015</v>
      </c>
      <c r="C6" s="76">
        <v>1040504.4999999999</v>
      </c>
      <c r="D6" s="76">
        <v>445930.5</v>
      </c>
      <c r="E6" s="77">
        <v>1486435</v>
      </c>
      <c r="F6" s="66"/>
      <c r="G6" s="66"/>
      <c r="H6" s="2"/>
    </row>
    <row r="7" spans="2:13">
      <c r="B7" s="78">
        <v>2016</v>
      </c>
      <c r="C7" s="79">
        <v>1155918.1515230029</v>
      </c>
      <c r="D7" s="79">
        <v>495393.49350985838</v>
      </c>
      <c r="E7" s="80">
        <v>1651311.6450328613</v>
      </c>
      <c r="F7" s="66"/>
      <c r="G7" s="66"/>
      <c r="H7" s="2"/>
    </row>
    <row r="8" spans="2:13">
      <c r="B8" s="78">
        <v>2017</v>
      </c>
      <c r="C8" s="79">
        <v>980256.33579999942</v>
      </c>
      <c r="D8" s="79">
        <v>420109.85819999973</v>
      </c>
      <c r="E8" s="80">
        <v>1400366.1939999992</v>
      </c>
      <c r="F8" s="66"/>
      <c r="G8" s="66"/>
      <c r="H8" s="2"/>
    </row>
    <row r="9" spans="2:13">
      <c r="B9" s="78" t="s">
        <v>31</v>
      </c>
      <c r="C9" s="79">
        <v>1311329.4934330292</v>
      </c>
      <c r="D9" s="79">
        <v>561998.35432844108</v>
      </c>
      <c r="E9" s="80">
        <v>1873327.8477614704</v>
      </c>
      <c r="F9" s="66"/>
      <c r="G9" s="66"/>
      <c r="H9" s="2"/>
    </row>
    <row r="10" spans="2:13">
      <c r="B10" s="78">
        <v>2019</v>
      </c>
      <c r="C10" s="79">
        <v>1649667</v>
      </c>
      <c r="D10" s="79">
        <v>707000</v>
      </c>
      <c r="E10" s="80">
        <v>2356667</v>
      </c>
      <c r="F10" s="66"/>
      <c r="G10" s="66"/>
      <c r="H10" s="2"/>
    </row>
    <row r="11" spans="2:13">
      <c r="B11" s="78">
        <v>2020</v>
      </c>
      <c r="C11" s="79">
        <v>2023500.5548767226</v>
      </c>
      <c r="D11" s="79">
        <v>867214.5235185955</v>
      </c>
      <c r="E11" s="80">
        <f>C11+D11</f>
        <v>2890715.0783953182</v>
      </c>
      <c r="F11" s="84"/>
      <c r="G11" s="84"/>
      <c r="H11" s="2"/>
    </row>
    <row r="12" spans="2:13">
      <c r="B12" s="78">
        <v>2021</v>
      </c>
      <c r="C12" s="79">
        <v>2134428</v>
      </c>
      <c r="D12" s="79">
        <v>914755</v>
      </c>
      <c r="E12" s="80">
        <v>3049183</v>
      </c>
      <c r="F12" s="91"/>
      <c r="G12" s="91"/>
      <c r="H12" s="2"/>
    </row>
    <row r="13" spans="2:13">
      <c r="B13" s="78">
        <v>2022</v>
      </c>
      <c r="C13" s="79">
        <v>2211056.4</v>
      </c>
      <c r="D13" s="79">
        <v>947595.6</v>
      </c>
      <c r="E13" s="80">
        <v>3158652</v>
      </c>
      <c r="F13" s="91"/>
      <c r="G13" s="91"/>
      <c r="H13" s="2"/>
    </row>
    <row r="14" spans="2:13">
      <c r="B14" s="81" t="s">
        <v>51</v>
      </c>
      <c r="C14" s="79">
        <v>2979430.3</v>
      </c>
      <c r="D14" s="79">
        <v>1276898.7</v>
      </c>
      <c r="E14" s="96" t="s">
        <v>47</v>
      </c>
      <c r="F14" s="66"/>
      <c r="G14" s="66"/>
      <c r="H14" s="2"/>
    </row>
    <row r="15" spans="2:13" ht="5.0999999999999996" customHeight="1">
      <c r="C15" s="2" t="s">
        <v>21</v>
      </c>
      <c r="H15" s="2"/>
    </row>
    <row r="16" spans="2:13">
      <c r="B16" s="42" t="s">
        <v>7</v>
      </c>
      <c r="C16" s="49"/>
      <c r="H16" s="2"/>
    </row>
    <row r="17" spans="2:9" ht="5.0999999999999996" customHeight="1">
      <c r="H17" s="2"/>
    </row>
    <row r="18" spans="2:9">
      <c r="B18" s="22" t="s">
        <v>44</v>
      </c>
      <c r="H18" s="2"/>
    </row>
    <row r="19" spans="2:9" ht="5.0999999999999996" customHeight="1">
      <c r="B19" s="16"/>
      <c r="H19" s="2"/>
    </row>
    <row r="20" spans="2:9">
      <c r="B20" s="42" t="s">
        <v>8</v>
      </c>
      <c r="H20" s="2"/>
    </row>
    <row r="21" spans="2:9" ht="72.75" customHeight="1">
      <c r="B21" s="97" t="s">
        <v>54</v>
      </c>
      <c r="C21" s="97"/>
      <c r="D21" s="97"/>
      <c r="E21" s="97"/>
      <c r="F21" s="97"/>
      <c r="G21" s="58"/>
      <c r="H21" s="2"/>
    </row>
    <row r="22" spans="2:9" ht="27" customHeight="1">
      <c r="B22" s="97" t="s">
        <v>50</v>
      </c>
      <c r="C22" s="97"/>
      <c r="D22" s="97"/>
      <c r="E22" s="97"/>
      <c r="F22" s="97"/>
      <c r="G22" s="58"/>
      <c r="H22" s="2"/>
    </row>
    <row r="23" spans="2:9" ht="14.25" customHeight="1">
      <c r="B23" s="97" t="s">
        <v>35</v>
      </c>
      <c r="C23" s="97"/>
      <c r="D23" s="97"/>
      <c r="E23" s="97"/>
      <c r="F23" s="97"/>
      <c r="G23" s="58"/>
      <c r="H23" s="2"/>
    </row>
    <row r="24" spans="2:9" ht="5.0999999999999996" customHeight="1">
      <c r="B24" s="16"/>
      <c r="H24" s="2"/>
    </row>
    <row r="25" spans="2:9">
      <c r="B25" s="21" t="s">
        <v>5</v>
      </c>
      <c r="H25" s="2"/>
    </row>
    <row r="28" spans="2:9" ht="10.15" customHeight="1"/>
    <row r="29" spans="2:9" s="35" customFormat="1" ht="12">
      <c r="C29" s="42"/>
      <c r="D29" s="46"/>
      <c r="E29" s="47"/>
      <c r="F29" s="47"/>
      <c r="G29" s="48"/>
      <c r="I29" s="48"/>
    </row>
  </sheetData>
  <mergeCells count="6">
    <mergeCell ref="B23:F23"/>
    <mergeCell ref="B2:F2"/>
    <mergeCell ref="B4:B5"/>
    <mergeCell ref="C4:E4"/>
    <mergeCell ref="B21:F21"/>
    <mergeCell ref="B22:F22"/>
  </mergeCells>
  <pageMargins left="0.7" right="0.7" top="0.75" bottom="0.75" header="0.3" footer="0.3"/>
  <pageSetup paperSize="0" orientation="landscape" r:id="rId1"/>
  <headerFooter>
    <oddHeader>&amp;L&amp;G&amp;RSecours</oddHeader>
    <oddFooter>&amp;L&amp;A&amp;C&amp;P&amp;R&amp;F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24"/>
  <sheetViews>
    <sheetView showGridLines="0" zoomScaleNormal="100" workbookViewId="0">
      <selection activeCell="I9" sqref="I9"/>
    </sheetView>
  </sheetViews>
  <sheetFormatPr baseColWidth="10" defaultColWidth="11.42578125" defaultRowHeight="14.25"/>
  <cols>
    <col min="1" max="1" width="1.7109375" style="50" customWidth="1"/>
    <col min="2" max="2" width="16.42578125" style="50" customWidth="1"/>
    <col min="3" max="10" width="12.7109375" style="50" customWidth="1"/>
    <col min="11" max="13" width="13.85546875" style="50" customWidth="1"/>
    <col min="14" max="14" width="26.85546875" style="50" bestFit="1" customWidth="1"/>
    <col min="15" max="15" width="20.42578125" style="50" bestFit="1" customWidth="1"/>
    <col min="16" max="16" width="29.7109375" style="50" bestFit="1" customWidth="1"/>
    <col min="17" max="17" width="33.28515625" style="50" bestFit="1" customWidth="1"/>
    <col min="18" max="16384" width="11.42578125" style="50"/>
  </cols>
  <sheetData>
    <row r="1" spans="2:18" ht="10.15" customHeight="1"/>
    <row r="2" spans="2:18" ht="32.450000000000003" customHeight="1">
      <c r="B2" s="98" t="s">
        <v>30</v>
      </c>
      <c r="C2" s="98"/>
      <c r="D2" s="98"/>
      <c r="E2" s="98"/>
      <c r="F2" s="98"/>
      <c r="G2" s="98"/>
      <c r="H2" s="98"/>
      <c r="I2" s="91"/>
      <c r="J2" s="91"/>
      <c r="K2" s="51"/>
      <c r="L2" s="51"/>
      <c r="M2" s="51"/>
    </row>
    <row r="3" spans="2:18" ht="12.75" customHeight="1">
      <c r="K3" s="62"/>
      <c r="L3" s="62"/>
      <c r="M3" s="62"/>
      <c r="N3" s="62"/>
      <c r="O3" s="62"/>
      <c r="P3" s="62"/>
      <c r="Q3" s="62"/>
    </row>
    <row r="4" spans="2:18" ht="29.25" customHeight="1">
      <c r="B4" s="52" t="s">
        <v>26</v>
      </c>
      <c r="C4" s="53" t="s">
        <v>39</v>
      </c>
      <c r="D4" s="53" t="s">
        <v>38</v>
      </c>
      <c r="E4" s="53">
        <v>2017</v>
      </c>
      <c r="F4" s="53">
        <v>2018</v>
      </c>
      <c r="G4" s="53">
        <v>2019</v>
      </c>
      <c r="H4" s="82" t="s">
        <v>40</v>
      </c>
      <c r="I4" s="82" t="s">
        <v>42</v>
      </c>
      <c r="J4" s="82" t="s">
        <v>48</v>
      </c>
      <c r="K4" s="82" t="s">
        <v>49</v>
      </c>
      <c r="L4" s="62"/>
      <c r="M4" s="62"/>
      <c r="N4" s="62"/>
      <c r="O4" s="62"/>
      <c r="P4" s="62"/>
      <c r="Q4" s="62"/>
      <c r="R4" s="54"/>
    </row>
    <row r="5" spans="2:18" ht="16.350000000000001" customHeight="1">
      <c r="B5" s="55" t="s">
        <v>37</v>
      </c>
      <c r="C5" s="56">
        <v>271285</v>
      </c>
      <c r="D5" s="56">
        <v>271201</v>
      </c>
      <c r="E5" s="56">
        <v>271439</v>
      </c>
      <c r="F5" s="56">
        <v>270500</v>
      </c>
      <c r="G5" s="57">
        <v>230509</v>
      </c>
      <c r="H5" s="86">
        <v>0</v>
      </c>
      <c r="I5" s="86">
        <v>0</v>
      </c>
      <c r="J5" s="86">
        <v>0</v>
      </c>
      <c r="K5" s="86">
        <v>0</v>
      </c>
      <c r="L5" s="62"/>
      <c r="M5" s="62"/>
      <c r="N5" s="62"/>
      <c r="O5" s="62"/>
      <c r="P5" s="62"/>
      <c r="Q5" s="62"/>
      <c r="R5" s="54"/>
    </row>
    <row r="6" spans="2:18" ht="16.350000000000001" customHeight="1">
      <c r="B6" s="55" t="s">
        <v>28</v>
      </c>
      <c r="C6" s="56">
        <v>300000</v>
      </c>
      <c r="D6" s="56">
        <v>300000</v>
      </c>
      <c r="E6" s="56">
        <v>300000</v>
      </c>
      <c r="F6" s="56">
        <v>300000</v>
      </c>
      <c r="G6" s="57">
        <v>250000</v>
      </c>
      <c r="H6" s="87">
        <v>330000</v>
      </c>
      <c r="I6" s="87">
        <v>450000</v>
      </c>
      <c r="J6" s="87">
        <v>450000</v>
      </c>
      <c r="K6" s="87">
        <v>450000</v>
      </c>
      <c r="L6" s="62"/>
      <c r="M6" s="62"/>
      <c r="N6" s="62"/>
      <c r="O6" s="62"/>
      <c r="P6" s="62"/>
      <c r="Q6" s="62"/>
      <c r="R6" s="54"/>
    </row>
    <row r="7" spans="2:18" ht="16.350000000000001" customHeight="1">
      <c r="B7" s="55" t="s">
        <v>22</v>
      </c>
      <c r="C7" s="56">
        <v>300000</v>
      </c>
      <c r="D7" s="56">
        <v>300000</v>
      </c>
      <c r="E7" s="56">
        <v>300000</v>
      </c>
      <c r="F7" s="56">
        <v>300000</v>
      </c>
      <c r="G7" s="57">
        <v>300000</v>
      </c>
      <c r="H7" s="87">
        <v>330000</v>
      </c>
      <c r="I7" s="87">
        <v>450000</v>
      </c>
      <c r="J7" s="87">
        <v>450000</v>
      </c>
      <c r="K7" s="87">
        <v>450000</v>
      </c>
      <c r="L7" s="62"/>
      <c r="M7" s="62"/>
      <c r="N7" s="62"/>
      <c r="O7" s="62"/>
      <c r="P7" s="62"/>
      <c r="Q7" s="62"/>
      <c r="R7" s="54"/>
    </row>
    <row r="8" spans="2:18" ht="16.350000000000001" customHeight="1">
      <c r="B8" s="55" t="s">
        <v>25</v>
      </c>
      <c r="C8" s="56">
        <v>300000</v>
      </c>
      <c r="D8" s="56">
        <v>300000</v>
      </c>
      <c r="E8" s="56">
        <v>300000</v>
      </c>
      <c r="F8" s="56">
        <v>300000</v>
      </c>
      <c r="G8" s="57">
        <v>300000</v>
      </c>
      <c r="H8" s="88">
        <v>330000</v>
      </c>
      <c r="I8" s="87">
        <v>450000</v>
      </c>
      <c r="J8" s="87">
        <v>450000</v>
      </c>
      <c r="K8" s="87">
        <v>450000</v>
      </c>
      <c r="L8" s="62"/>
      <c r="M8" s="62"/>
      <c r="N8" s="62"/>
      <c r="O8" s="62"/>
      <c r="P8" s="62"/>
      <c r="Q8" s="62"/>
      <c r="R8" s="54"/>
    </row>
    <row r="9" spans="2:18" ht="16.350000000000001" customHeight="1">
      <c r="B9" s="83" t="s">
        <v>20</v>
      </c>
      <c r="C9" s="83">
        <f>SUM(C5:C8)</f>
        <v>1171285</v>
      </c>
      <c r="D9" s="83">
        <f t="shared" ref="D9:K9" si="0">SUM(D5:D8)</f>
        <v>1171201</v>
      </c>
      <c r="E9" s="83">
        <f t="shared" si="0"/>
        <v>1171439</v>
      </c>
      <c r="F9" s="83">
        <f t="shared" si="0"/>
        <v>1170500</v>
      </c>
      <c r="G9" s="83">
        <f t="shared" si="0"/>
        <v>1080509</v>
      </c>
      <c r="H9" s="83">
        <f t="shared" si="0"/>
        <v>990000</v>
      </c>
      <c r="I9" s="83">
        <f t="shared" si="0"/>
        <v>1350000</v>
      </c>
      <c r="J9" s="83">
        <f t="shared" si="0"/>
        <v>1350000</v>
      </c>
      <c r="K9" s="83">
        <f t="shared" si="0"/>
        <v>1350000</v>
      </c>
      <c r="L9" s="62"/>
      <c r="M9" s="62"/>
      <c r="N9" s="62"/>
      <c r="O9" s="62"/>
      <c r="P9" s="62"/>
      <c r="Q9" s="62"/>
      <c r="R9" s="54"/>
    </row>
    <row r="10" spans="2:18" ht="5.0999999999999996" customHeight="1">
      <c r="G10" s="50" t="s">
        <v>21</v>
      </c>
      <c r="K10" s="62"/>
      <c r="L10" s="62"/>
      <c r="M10" s="62"/>
      <c r="N10" s="62"/>
      <c r="O10" s="62"/>
      <c r="P10" s="62"/>
      <c r="Q10" s="62"/>
    </row>
    <row r="11" spans="2:18" ht="14.25" customHeight="1">
      <c r="B11" s="42" t="s">
        <v>7</v>
      </c>
      <c r="C11" s="42"/>
      <c r="D11" s="42"/>
      <c r="E11" s="42"/>
      <c r="F11" s="42"/>
      <c r="G11" s="49"/>
      <c r="K11" s="62"/>
      <c r="L11" s="62"/>
      <c r="M11" s="62"/>
      <c r="N11" s="62"/>
      <c r="O11" s="62"/>
      <c r="P11" s="62"/>
      <c r="Q11" s="62"/>
    </row>
    <row r="12" spans="2:18" ht="5.0999999999999996" customHeight="1">
      <c r="K12" s="62"/>
      <c r="L12" s="62"/>
      <c r="M12" s="62"/>
      <c r="N12" s="62"/>
      <c r="O12" s="62"/>
      <c r="P12" s="62"/>
      <c r="Q12" s="62"/>
    </row>
    <row r="13" spans="2:18" ht="14.25" customHeight="1">
      <c r="B13" s="22" t="s">
        <v>44</v>
      </c>
      <c r="C13" s="22"/>
      <c r="D13" s="22"/>
      <c r="E13" s="22"/>
      <c r="F13" s="22"/>
      <c r="K13" s="62"/>
      <c r="L13" s="62"/>
      <c r="M13" s="62"/>
      <c r="N13" s="62"/>
      <c r="O13" s="62"/>
      <c r="P13" s="62"/>
      <c r="Q13" s="62"/>
    </row>
    <row r="14" spans="2:18" ht="5.0999999999999996" customHeight="1">
      <c r="B14" s="17"/>
      <c r="C14" s="17"/>
      <c r="D14" s="17"/>
      <c r="E14" s="17"/>
      <c r="F14" s="17"/>
    </row>
    <row r="15" spans="2:18">
      <c r="B15" s="42" t="s">
        <v>8</v>
      </c>
      <c r="C15" s="22"/>
      <c r="D15" s="22"/>
      <c r="E15" s="22"/>
      <c r="F15" s="22"/>
    </row>
    <row r="16" spans="2:18" ht="36" customHeight="1">
      <c r="B16" s="97" t="s">
        <v>52</v>
      </c>
      <c r="C16" s="97"/>
      <c r="D16" s="97"/>
      <c r="E16" s="97"/>
      <c r="F16" s="97"/>
      <c r="G16" s="97"/>
      <c r="H16" s="97"/>
      <c r="I16" s="90"/>
      <c r="J16" s="90"/>
      <c r="K16" s="58"/>
    </row>
    <row r="17" spans="2:16" ht="78" customHeight="1">
      <c r="B17" s="97" t="s">
        <v>41</v>
      </c>
      <c r="C17" s="97"/>
      <c r="D17" s="97"/>
      <c r="E17" s="97"/>
      <c r="F17" s="97"/>
      <c r="G17" s="97"/>
      <c r="H17" s="97"/>
      <c r="I17" s="90"/>
      <c r="J17" s="90"/>
      <c r="K17" s="58"/>
    </row>
    <row r="18" spans="2:16" ht="32.450000000000003" customHeight="1">
      <c r="B18" s="97" t="s">
        <v>36</v>
      </c>
      <c r="C18" s="97"/>
      <c r="D18" s="97"/>
      <c r="E18" s="97"/>
      <c r="F18" s="97"/>
      <c r="G18" s="97"/>
      <c r="H18" s="97"/>
      <c r="I18" s="90"/>
      <c r="J18" s="90"/>
      <c r="K18" s="58"/>
    </row>
    <row r="19" spans="2:16" ht="5.0999999999999996" customHeight="1">
      <c r="B19" s="17"/>
      <c r="C19" s="17"/>
      <c r="D19" s="17"/>
      <c r="E19" s="17"/>
      <c r="F19" s="17"/>
      <c r="L19" s="17"/>
      <c r="M19" s="17"/>
      <c r="N19" s="17"/>
      <c r="O19" s="17"/>
      <c r="P19" s="17"/>
    </row>
    <row r="20" spans="2:16">
      <c r="B20" s="21" t="s">
        <v>5</v>
      </c>
      <c r="C20" s="21"/>
      <c r="D20" s="21"/>
      <c r="E20" s="21"/>
      <c r="F20" s="21"/>
      <c r="L20" s="21"/>
      <c r="M20" s="21"/>
      <c r="N20" s="21"/>
      <c r="O20" s="21"/>
      <c r="P20" s="21"/>
    </row>
    <row r="23" spans="2:16">
      <c r="B23" s="64"/>
    </row>
    <row r="24" spans="2:16">
      <c r="B24" s="65"/>
    </row>
  </sheetData>
  <mergeCells count="4">
    <mergeCell ref="B2:H2"/>
    <mergeCell ref="B16:H16"/>
    <mergeCell ref="B18:H18"/>
    <mergeCell ref="B17:H17"/>
  </mergeCells>
  <pageMargins left="0.70866141732283472" right="0.70866141732283472" top="0.74803149606299213" bottom="0.74803149606299213" header="0.31496062992125984" footer="0.31496062992125984"/>
  <pageSetup paperSize="0" orientation="landscape" r:id="rId1"/>
  <headerFooter>
    <oddHeader>&amp;L&amp;G&amp;RSecours</oddHeader>
    <oddFooter>&amp;L&amp;A&amp;C&amp;P&amp;R&amp;F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Zusammenfassung</vt:lpstr>
      <vt:lpstr>Rettungsmittel</vt:lpstr>
      <vt:lpstr>Subv Ambulanz</vt:lpstr>
      <vt:lpstr>Subv SMUR</vt:lpstr>
      <vt:lpstr>Rettungsmittel!Zone_d_impression</vt:lpstr>
      <vt:lpstr>'Subv Ambulanz'!Zone_d_impression</vt:lpstr>
      <vt:lpstr>'Subv SMUR'!Zone_d_impression</vt:lpstr>
      <vt:lpstr>Zusammenfassung!Zone_d_impression</vt:lpstr>
    </vt:vector>
  </TitlesOfParts>
  <Company>RSV - SIMA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buratov</dc:creator>
  <cp:lastModifiedBy>Justine Fleury</cp:lastModifiedBy>
  <cp:lastPrinted>2021-07-14T09:26:22Z</cp:lastPrinted>
  <dcterms:created xsi:type="dcterms:W3CDTF">2017-03-23T13:30:08Z</dcterms:created>
  <dcterms:modified xsi:type="dcterms:W3CDTF">2024-12-17T08:34:31Z</dcterms:modified>
</cp:coreProperties>
</file>