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00" activeTab="0"/>
  </bookViews>
  <sheets>
    <sheet name="Sommaire" sheetId="1" r:id="rId1"/>
    <sheet name="Financement (1)" sheetId="2" r:id="rId2"/>
    <sheet name="Financement (2)" sheetId="3" r:id="rId3"/>
    <sheet name="Bénéficiaires_VS" sheetId="4" r:id="rId4"/>
    <sheet name="Bénéficiaires_VS (2)" sheetId="5" r:id="rId5"/>
    <sheet name="Bénéficiaires_VS (3)" sheetId="6" r:id="rId6"/>
  </sheets>
  <definedNames>
    <definedName name="_xlfn.COMPOUNDVALUE" hidden="1">#NAME?</definedName>
    <definedName name="_xlnm.Print_Titles" localSheetId="2">'Financement (2)'!$2:$4</definedName>
    <definedName name="_xlnm.Print_Area" localSheetId="3">'Bénéficiaires_VS'!$B$2:$K$47</definedName>
    <definedName name="_xlnm.Print_Area" localSheetId="4">'Bénéficiaires_VS (2)'!$B$2:$L$40</definedName>
    <definedName name="_xlnm.Print_Area" localSheetId="5">'Bénéficiaires_VS (3)'!$B$2:$G$23</definedName>
    <definedName name="_xlnm.Print_Area" localSheetId="1">'Financement (1)'!$B$2:$H$44</definedName>
    <definedName name="_xlnm.Print_Area" localSheetId="2">'Financement (2)'!$B$2:$K$108</definedName>
    <definedName name="_xlnm.Print_Area" localSheetId="0">'Sommaire'!$B$2:$F$16</definedName>
  </definedNames>
  <calcPr fullCalcOnLoad="1"/>
</workbook>
</file>

<file path=xl/sharedStrings.xml><?xml version="1.0" encoding="utf-8"?>
<sst xmlns="http://schemas.openxmlformats.org/spreadsheetml/2006/main" count="328" uniqueCount="96">
  <si>
    <t>Total</t>
  </si>
  <si>
    <t>Année</t>
  </si>
  <si>
    <t>Bénéficiaires</t>
  </si>
  <si>
    <t>Subventions cantonales</t>
  </si>
  <si>
    <t>Subventions fédérales</t>
  </si>
  <si>
    <t>Sommaire du classeur</t>
  </si>
  <si>
    <t>Nr</t>
  </si>
  <si>
    <t>Descriptif</t>
  </si>
  <si>
    <t>Lien</t>
  </si>
  <si>
    <t>NomFeuille</t>
  </si>
  <si>
    <t>Remarque(s):</t>
  </si>
  <si>
    <t>Source(s): Caisse de compensation du canton du Valais</t>
  </si>
  <si>
    <t>Réduction des primes de l'assurance obligatoire des soins (AOS)</t>
  </si>
  <si>
    <t>Type de ménage</t>
  </si>
  <si>
    <t>Source(s): OFSP; SSP</t>
  </si>
  <si>
    <t>Valais</t>
  </si>
  <si>
    <t>Suisse</t>
  </si>
  <si>
    <t>()</t>
  </si>
  <si>
    <t>Population assurée</t>
  </si>
  <si>
    <t>Indicateur</t>
  </si>
  <si>
    <t>VS</t>
  </si>
  <si>
    <t>FR</t>
  </si>
  <si>
    <t>GE</t>
  </si>
  <si>
    <t>JU</t>
  </si>
  <si>
    <t>NE</t>
  </si>
  <si>
    <t>TI</t>
  </si>
  <si>
    <t>VD</t>
  </si>
  <si>
    <t>N</t>
  </si>
  <si>
    <t>%</t>
  </si>
  <si>
    <t>2) La réduction de prime ne peut pas être supérieure à la prime effective.</t>
  </si>
  <si>
    <t>3) Les bénéficiaires de prestations complémentaires (PC) et de l’aide sociale (AS) sont subventionnés jusqu'à concurrence du 100% de la prime moyenne de référence.</t>
  </si>
  <si>
    <t>4) Les bénéficiaires ordinaires sont subventionnés entre 5 et 80% de la prime de référence.</t>
  </si>
  <si>
    <t>1) Le nombre de bénéficiaires représente le nombre de subsides attribués durant une année, indépendamment de l'année de subventionnement (principe de l'année de paiement du subside).</t>
  </si>
  <si>
    <t>En mios de CHF</t>
  </si>
  <si>
    <t>1) La réduction de prime ne peut pas être supérieure à la prime effective.</t>
  </si>
  <si>
    <t>2) Les bénéficiaires de prestations complémentaires (PC) et de l’aide sociale (AS) sont subventionnés jusqu'à concurrence du 100% de la prime moyenne de référence.</t>
  </si>
  <si>
    <t>4) Le contentieux comprend tous les actes de défaut de biens relatifs aux primes impayées, aux participations aux coûts (franchises et quotes-parts), aux intérêts et aux frais de poursuites.</t>
  </si>
  <si>
    <t>Indice
(2003 = 100)</t>
  </si>
  <si>
    <t>Indice 
(1996 = 100)</t>
  </si>
  <si>
    <t>Réduction individuelle des primes de l'assurance obligatoire des soins, selon le canton, depuis 2011</t>
  </si>
  <si>
    <t>Bénéficiaires de réduction individuelle des primes de l'assurance obligatoire des soins, selon le type de bénéficiaire, Valais, depuis 1996</t>
  </si>
  <si>
    <t>Montants de la réduction individuelle des primes de l'assurance obligatoire des soins, selon le type de bénéficiaire, Valais, depuis 2003</t>
  </si>
  <si>
    <t>Financement (1)</t>
  </si>
  <si>
    <t>Financement (2)</t>
  </si>
  <si>
    <t xml:space="preserve">Bénéficiaires_VS </t>
  </si>
  <si>
    <t>Bénéficiaires_VS (2)</t>
  </si>
  <si>
    <t>Bénéficiaires_VS (3)</t>
  </si>
  <si>
    <t>Sans enfant</t>
  </si>
  <si>
    <t>1 enfant</t>
  </si>
  <si>
    <t>2 enfants</t>
  </si>
  <si>
    <t>3 enfants et +</t>
  </si>
  <si>
    <t>Personne seule</t>
  </si>
  <si>
    <t>Couple</t>
  </si>
  <si>
    <t>Montant total (en mios de CHF)</t>
  </si>
  <si>
    <r>
      <t>Bénéficiaires d'une réduction individuelle des primes de l'assurance obligatoire des soins, selon le type de bénéficiaire, Valais, depuis 1996</t>
    </r>
    <r>
      <rPr>
        <b/>
        <vertAlign val="superscript"/>
        <sz val="12"/>
        <rFont val="Verdana"/>
        <family val="2"/>
      </rPr>
      <t>1,2)</t>
    </r>
  </si>
  <si>
    <t>CH</t>
  </si>
  <si>
    <t>Part de bénéficiaires</t>
  </si>
  <si>
    <t>Montant par personne assurée (en CHF)</t>
  </si>
  <si>
    <t>dont canton(s) (en %)</t>
  </si>
  <si>
    <t>Population</t>
  </si>
  <si>
    <t>1) Uniquement les personnes inscrites au registre fiscal (personnes de nationalité suisse et étrangers avec permis C).</t>
  </si>
  <si>
    <t>Financement de la réduction individuelle des primes (RIP) de l'assurance obligatoire des soins, Valais et Suisse, depuis 1996 (en mios de CHF)</t>
  </si>
  <si>
    <t>2018</t>
  </si>
  <si>
    <t>5) Estimation provisoire.</t>
  </si>
  <si>
    <t>5) Estimation provisoire selon budget.</t>
  </si>
  <si>
    <t>- Sources : Office fédéral de la santé publique (OFSP), Service cantonal valaisan de la santé publique (SSP).</t>
  </si>
  <si>
    <t>2020</t>
  </si>
  <si>
    <t xml:space="preserve">Remarque(s): </t>
  </si>
  <si>
    <r>
      <rPr>
        <sz val="9"/>
        <rFont val="Symbol"/>
        <family val="1"/>
      </rPr>
      <t>ã</t>
    </r>
    <r>
      <rPr>
        <sz val="9"/>
        <rFont val="Verdana"/>
        <family val="2"/>
      </rPr>
      <t xml:space="preserve"> OVS</t>
    </r>
  </si>
  <si>
    <r>
      <t>Bénéficiaires PC</t>
    </r>
    <r>
      <rPr>
        <b/>
        <vertAlign val="superscript"/>
        <sz val="10"/>
        <rFont val="Verdana"/>
        <family val="2"/>
      </rPr>
      <t>3)</t>
    </r>
  </si>
  <si>
    <r>
      <t>Bénéficiaires AS</t>
    </r>
    <r>
      <rPr>
        <b/>
        <vertAlign val="superscript"/>
        <sz val="10"/>
        <rFont val="Verdana"/>
        <family val="2"/>
      </rPr>
      <t>3)</t>
    </r>
  </si>
  <si>
    <r>
      <t>Bénéficiaires ordinaires</t>
    </r>
    <r>
      <rPr>
        <b/>
        <vertAlign val="superscript"/>
        <sz val="10"/>
        <rFont val="Verdana"/>
        <family val="2"/>
      </rPr>
      <t>4)</t>
    </r>
  </si>
  <si>
    <r>
      <t>Montants de la réduction individuelle des primes de l'assurance obligatoire des soins, selon le type de bénéficiaire, Valais, depuis 2003</t>
    </r>
    <r>
      <rPr>
        <b/>
        <vertAlign val="superscript"/>
        <sz val="12"/>
        <rFont val="Verdana"/>
        <family val="2"/>
      </rPr>
      <t xml:space="preserve">1) </t>
    </r>
    <r>
      <rPr>
        <b/>
        <sz val="12"/>
        <rFont val="Verdana"/>
        <family val="2"/>
      </rPr>
      <t>(en mios de CHF)</t>
    </r>
  </si>
  <si>
    <r>
      <t>Bénéficiaires PC</t>
    </r>
    <r>
      <rPr>
        <b/>
        <vertAlign val="superscript"/>
        <sz val="10"/>
        <rFont val="Verdana"/>
        <family val="2"/>
      </rPr>
      <t>2)</t>
    </r>
  </si>
  <si>
    <r>
      <t>Bénéficiaires AS</t>
    </r>
    <r>
      <rPr>
        <b/>
        <vertAlign val="superscript"/>
        <sz val="10"/>
        <rFont val="Verdana"/>
        <family val="2"/>
      </rPr>
      <t>2)</t>
    </r>
  </si>
  <si>
    <r>
      <t>Bénéficiaires ordinaires</t>
    </r>
    <r>
      <rPr>
        <b/>
        <vertAlign val="superscript"/>
        <sz val="10"/>
        <rFont val="Verdana"/>
        <family val="2"/>
      </rPr>
      <t>3)</t>
    </r>
  </si>
  <si>
    <r>
      <t>Contentieux</t>
    </r>
    <r>
      <rPr>
        <b/>
        <vertAlign val="superscript"/>
        <sz val="10"/>
        <rFont val="Verdana"/>
        <family val="2"/>
      </rPr>
      <t>4)</t>
    </r>
  </si>
  <si>
    <t>3) Les bénéficiaires ordinaires sont subventionnés entre 5 et 80% de la prime de référence (y compris RIP rétroactives, asile et remboursements divers).</t>
  </si>
  <si>
    <t>2021</t>
  </si>
  <si>
    <t>1) Sans actes de défauts de biens (ADB).</t>
  </si>
  <si>
    <t>2) Estimation provisoire selon budget.</t>
  </si>
  <si>
    <r>
      <t>Financement de la réduction individuelle des primes (RIP) de l'assurance obligatoire des soins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Valais et Suisse, depuis 1996 (en mios de CHF)</t>
    </r>
  </si>
  <si>
    <t>2) Le solde correspond au montant mis à disposition par la Confédération.</t>
  </si>
  <si>
    <t>3) Part de bénéficiaires dans la population assurée.</t>
  </si>
  <si>
    <t>4) Estimation provisoire selon budget.</t>
  </si>
  <si>
    <r>
      <t>Réduction individuelle des primes de l'assurance obligatoire des soins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selon le canton, depuis 2011</t>
    </r>
  </si>
  <si>
    <r>
      <t>dont canton(s) (en mios de CHF)</t>
    </r>
    <r>
      <rPr>
        <vertAlign val="superscript"/>
        <sz val="10"/>
        <rFont val="Verdana"/>
        <family val="2"/>
      </rPr>
      <t>2)</t>
    </r>
  </si>
  <si>
    <r>
      <t>Part de bénéficiaires (en%)</t>
    </r>
    <r>
      <rPr>
        <vertAlign val="superscript"/>
        <sz val="10"/>
        <rFont val="Verdana"/>
        <family val="2"/>
      </rPr>
      <t>3)</t>
    </r>
  </si>
  <si>
    <t>Source(s): OFS; SSP</t>
  </si>
  <si>
    <r>
      <rPr>
        <sz val="8"/>
        <rFont val="Symbol"/>
        <family val="1"/>
      </rPr>
      <t>ã</t>
    </r>
    <r>
      <rPr>
        <sz val="8"/>
        <rFont val="Verdana"/>
        <family val="2"/>
      </rPr>
      <t xml:space="preserve"> OVS 2024</t>
    </r>
  </si>
  <si>
    <t>Réduction individuelle des primes de l'assurance obligatoire des soins, selon le type de ménage, Valais, 2023</t>
  </si>
  <si>
    <r>
      <t>2023</t>
    </r>
    <r>
      <rPr>
        <b/>
        <vertAlign val="superscript"/>
        <sz val="10"/>
        <rFont val="Verdana"/>
        <family val="2"/>
      </rPr>
      <t>2)</t>
    </r>
  </si>
  <si>
    <r>
      <t>2023</t>
    </r>
    <r>
      <rPr>
        <b/>
        <vertAlign val="superscript"/>
        <sz val="10"/>
        <rFont val="Verdana"/>
        <family val="2"/>
      </rPr>
      <t>4)</t>
    </r>
  </si>
  <si>
    <r>
      <t>2023</t>
    </r>
    <r>
      <rPr>
        <b/>
        <vertAlign val="superscript"/>
        <sz val="10"/>
        <rFont val="Verdana"/>
        <family val="2"/>
      </rPr>
      <t>5)</t>
    </r>
  </si>
  <si>
    <t>2022</t>
  </si>
  <si>
    <t>Dernière mise à jour : mai 2024</t>
  </si>
</sst>
</file>

<file path=xl/styles.xml><?xml version="1.0" encoding="utf-8"?>
<styleSheet xmlns="http://schemas.openxmlformats.org/spreadsheetml/2006/main">
  <numFmts count="3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%"/>
    <numFmt numFmtId="179" formatCode="#,##0.0"/>
    <numFmt numFmtId="180" formatCode="_ * #,##0.0_ ;_ * \-#,##0.0_ ;_ * &quot;-&quot;??_ ;_ @_ "/>
    <numFmt numFmtId="181" formatCode="0.0"/>
    <numFmt numFmtId="182" formatCode="_ * #,##0_ ;_ * \-#,##0_ ;_ * &quot;-&quot;??_ ;_ @_ "/>
    <numFmt numFmtId="183" formatCode="#,##0_ ;\-#,##0\ "/>
    <numFmt numFmtId="184" formatCode="#,##0.0_ ;\-#,##0.0\ 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"/>
    <numFmt numFmtId="189" formatCode="0.000"/>
    <numFmt numFmtId="190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sz val="5"/>
      <name val="Verdana"/>
      <family val="2"/>
    </font>
    <font>
      <sz val="9"/>
      <name val="Verdana"/>
      <family val="2"/>
    </font>
    <font>
      <b/>
      <vertAlign val="superscript"/>
      <sz val="10"/>
      <name val="Verdana"/>
      <family val="2"/>
    </font>
    <font>
      <b/>
      <vertAlign val="superscript"/>
      <sz val="12"/>
      <name val="Verdana"/>
      <family val="2"/>
    </font>
    <font>
      <sz val="8"/>
      <name val="Verdana"/>
      <family val="2"/>
    </font>
    <font>
      <sz val="8"/>
      <name val="Symbol"/>
      <family val="1"/>
    </font>
    <font>
      <sz val="9"/>
      <name val="Symbol"/>
      <family val="1"/>
    </font>
    <font>
      <b/>
      <sz val="10"/>
      <name val="Arial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4" fillId="0" borderId="0" xfId="0" applyFont="1" applyAlignment="1">
      <alignment vertical="center"/>
    </xf>
    <xf numFmtId="0" fontId="3" fillId="0" borderId="0" xfId="54" applyFont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8" fillId="0" borderId="0" xfId="55" applyFont="1">
      <alignment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4" applyFont="1" applyFill="1" applyBorder="1" applyAlignment="1">
      <alignment vertical="center"/>
      <protection/>
    </xf>
    <xf numFmtId="181" fontId="3" fillId="0" borderId="0" xfId="54" applyNumberFormat="1" applyFont="1">
      <alignment/>
      <protection/>
    </xf>
    <xf numFmtId="0" fontId="3" fillId="0" borderId="0" xfId="54" applyFont="1" applyFill="1" applyAlignment="1">
      <alignment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54" applyFont="1" applyFill="1" applyAlignment="1">
      <alignment vertical="center"/>
      <protection/>
    </xf>
    <xf numFmtId="3" fontId="5" fillId="35" borderId="10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 wrapText="1" indent="1"/>
      <protection/>
    </xf>
    <xf numFmtId="0" fontId="8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10" fillId="0" borderId="0" xfId="54" applyFont="1" applyFill="1" applyBorder="1" applyAlignment="1">
      <alignment horizontal="left" vertical="center"/>
      <protection/>
    </xf>
    <xf numFmtId="0" fontId="9" fillId="0" borderId="0" xfId="54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0" xfId="54" applyFont="1" applyBorder="1" applyAlignment="1">
      <alignment vertical="center"/>
      <protection/>
    </xf>
    <xf numFmtId="3" fontId="9" fillId="0" borderId="0" xfId="54" applyNumberFormat="1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horizontal="left" vertical="center" wrapText="1" indent="1"/>
      <protection/>
    </xf>
    <xf numFmtId="0" fontId="46" fillId="0" borderId="13" xfId="44" applyFill="1" applyBorder="1" applyAlignment="1" applyProtection="1">
      <alignment horizontal="center" vertical="center"/>
      <protection/>
    </xf>
    <xf numFmtId="0" fontId="46" fillId="0" borderId="11" xfId="44" applyFill="1" applyBorder="1" applyAlignment="1" applyProtection="1">
      <alignment horizontal="center" vertical="center"/>
      <protection/>
    </xf>
    <xf numFmtId="0" fontId="46" fillId="0" borderId="12" xfId="44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3" fillId="0" borderId="0" xfId="54" applyFont="1" applyAlignment="1">
      <alignment horizontal="center" wrapText="1"/>
      <protection/>
    </xf>
    <xf numFmtId="0" fontId="5" fillId="0" borderId="0" xfId="54" applyFont="1">
      <alignment/>
      <protection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82" fontId="3" fillId="0" borderId="11" xfId="47" applyNumberFormat="1" applyFont="1" applyBorder="1" applyAlignment="1">
      <alignment horizontal="right" vertical="center"/>
    </xf>
    <xf numFmtId="180" fontId="3" fillId="0" borderId="11" xfId="47" applyNumberFormat="1" applyFont="1" applyBorder="1" applyAlignment="1">
      <alignment horizontal="right" vertical="center"/>
    </xf>
    <xf numFmtId="183" fontId="3" fillId="0" borderId="11" xfId="47" applyNumberFormat="1" applyFont="1" applyBorder="1" applyAlignment="1">
      <alignment vertical="center"/>
    </xf>
    <xf numFmtId="183" fontId="3" fillId="0" borderId="11" xfId="47" applyNumberFormat="1" applyFont="1" applyFill="1" applyBorder="1" applyAlignment="1">
      <alignment vertical="center"/>
    </xf>
    <xf numFmtId="184" fontId="3" fillId="0" borderId="11" xfId="47" applyNumberFormat="1" applyFont="1" applyBorder="1" applyAlignment="1">
      <alignment vertical="center"/>
    </xf>
    <xf numFmtId="184" fontId="3" fillId="0" borderId="11" xfId="47" applyNumberFormat="1" applyFont="1" applyFill="1" applyBorder="1" applyAlignment="1">
      <alignment vertical="center"/>
    </xf>
    <xf numFmtId="184" fontId="3" fillId="0" borderId="11" xfId="47" applyNumberFormat="1" applyFont="1" applyBorder="1" applyAlignment="1">
      <alignment horizontal="right" vertical="center"/>
    </xf>
    <xf numFmtId="0" fontId="4" fillId="0" borderId="0" xfId="54" applyFont="1" applyAlignment="1">
      <alignment vertical="center" wrapText="1"/>
      <protection/>
    </xf>
    <xf numFmtId="0" fontId="5" fillId="35" borderId="18" xfId="0" applyFont="1" applyFill="1" applyBorder="1" applyAlignment="1">
      <alignment horizontal="center" vertical="center"/>
    </xf>
    <xf numFmtId="0" fontId="3" fillId="0" borderId="0" xfId="54" applyFont="1" applyFill="1">
      <alignment/>
      <protection/>
    </xf>
    <xf numFmtId="181" fontId="3" fillId="0" borderId="0" xfId="54" applyNumberFormat="1" applyFont="1" applyFill="1" applyAlignment="1">
      <alignment vertical="center"/>
      <protection/>
    </xf>
    <xf numFmtId="0" fontId="5" fillId="37" borderId="15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26" borderId="19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 quotePrefix="1">
      <alignment horizontal="center" vertical="center"/>
    </xf>
    <xf numFmtId="0" fontId="5" fillId="26" borderId="11" xfId="0" applyNumberFormat="1" applyFont="1" applyFill="1" applyBorder="1" applyAlignment="1" quotePrefix="1">
      <alignment horizontal="center" vertical="center"/>
    </xf>
    <xf numFmtId="0" fontId="5" fillId="26" borderId="13" xfId="54" applyFont="1" applyFill="1" applyBorder="1" applyAlignment="1">
      <alignment horizontal="center" vertical="center"/>
      <protection/>
    </xf>
    <xf numFmtId="0" fontId="5" fillId="26" borderId="11" xfId="54" applyFont="1" applyFill="1" applyBorder="1" applyAlignment="1">
      <alignment horizontal="center" vertical="center"/>
      <protection/>
    </xf>
    <xf numFmtId="0" fontId="5" fillId="26" borderId="11" xfId="54" applyNumberFormat="1" applyFont="1" applyFill="1" applyBorder="1" applyAlignment="1">
      <alignment horizontal="center" vertical="center"/>
      <protection/>
    </xf>
    <xf numFmtId="0" fontId="5" fillId="26" borderId="11" xfId="54" applyFont="1" applyFill="1" applyBorder="1" applyAlignment="1" quotePrefix="1">
      <alignment horizontal="center" vertical="center"/>
      <protection/>
    </xf>
    <xf numFmtId="183" fontId="5" fillId="26" borderId="11" xfId="47" applyNumberFormat="1" applyFont="1" applyFill="1" applyBorder="1" applyAlignment="1">
      <alignment vertical="center"/>
    </xf>
    <xf numFmtId="184" fontId="5" fillId="26" borderId="11" xfId="47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9" fontId="5" fillId="26" borderId="20" xfId="0" applyNumberFormat="1" applyFont="1" applyFill="1" applyBorder="1" applyAlignment="1">
      <alignment horizontal="right" vertical="center"/>
    </xf>
    <xf numFmtId="181" fontId="3" fillId="0" borderId="0" xfId="54" applyNumberFormat="1" applyFont="1" applyAlignment="1">
      <alignment vertical="center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83" fontId="3" fillId="0" borderId="12" xfId="47" applyNumberFormat="1" applyFont="1" applyFill="1" applyBorder="1" applyAlignment="1">
      <alignment vertical="center"/>
    </xf>
    <xf numFmtId="184" fontId="3" fillId="0" borderId="12" xfId="47" applyNumberFormat="1" applyFont="1" applyFill="1" applyBorder="1" applyAlignment="1">
      <alignment vertical="center"/>
    </xf>
    <xf numFmtId="183" fontId="5" fillId="26" borderId="12" xfId="47" applyNumberFormat="1" applyFont="1" applyFill="1" applyBorder="1" applyAlignment="1">
      <alignment vertical="center"/>
    </xf>
    <xf numFmtId="184" fontId="5" fillId="26" borderId="12" xfId="47" applyNumberFormat="1" applyFont="1" applyFill="1" applyBorder="1" applyAlignment="1">
      <alignment vertical="center"/>
    </xf>
    <xf numFmtId="0" fontId="10" fillId="0" borderId="0" xfId="54" applyFont="1" applyAlignment="1">
      <alignment horizontal="left"/>
      <protection/>
    </xf>
    <xf numFmtId="179" fontId="3" fillId="0" borderId="19" xfId="0" applyNumberFormat="1" applyFont="1" applyBorder="1" applyAlignment="1">
      <alignment horizontal="right" vertical="center"/>
    </xf>
    <xf numFmtId="179" fontId="5" fillId="26" borderId="2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Alignment="1">
      <alignment vertical="center"/>
    </xf>
    <xf numFmtId="0" fontId="9" fillId="0" borderId="0" xfId="54" applyFont="1" applyAlignment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9" fillId="0" borderId="0" xfId="0" applyFont="1" applyAlignment="1">
      <alignment/>
    </xf>
    <xf numFmtId="4" fontId="17" fillId="0" borderId="0" xfId="0" applyNumberFormat="1" applyFont="1" applyAlignment="1">
      <alignment horizontal="center"/>
    </xf>
    <xf numFmtId="179" fontId="3" fillId="36" borderId="19" xfId="0" applyNumberFormat="1" applyFont="1" applyFill="1" applyBorder="1" applyAlignment="1">
      <alignment horizontal="left" vertical="center"/>
    </xf>
    <xf numFmtId="179" fontId="5" fillId="26" borderId="19" xfId="0" applyNumberFormat="1" applyFont="1" applyFill="1" applyBorder="1" applyAlignment="1">
      <alignment horizontal="right" vertical="center"/>
    </xf>
    <xf numFmtId="179" fontId="3" fillId="36" borderId="11" xfId="0" applyNumberFormat="1" applyFont="1" applyFill="1" applyBorder="1" applyAlignment="1">
      <alignment horizontal="left" vertical="center" indent="1"/>
    </xf>
    <xf numFmtId="179" fontId="5" fillId="26" borderId="11" xfId="0" applyNumberFormat="1" applyFont="1" applyFill="1" applyBorder="1" applyAlignment="1">
      <alignment horizontal="right" vertical="center"/>
    </xf>
    <xf numFmtId="179" fontId="8" fillId="36" borderId="11" xfId="0" applyNumberFormat="1" applyFont="1" applyFill="1" applyBorder="1" applyAlignment="1">
      <alignment horizontal="left" vertical="center" indent="1"/>
    </xf>
    <xf numFmtId="179" fontId="19" fillId="26" borderId="11" xfId="0" applyNumberFormat="1" applyFont="1" applyFill="1" applyBorder="1" applyAlignment="1">
      <alignment horizontal="right" vertical="center"/>
    </xf>
    <xf numFmtId="179" fontId="3" fillId="36" borderId="11" xfId="0" applyNumberFormat="1" applyFont="1" applyFill="1" applyBorder="1" applyAlignment="1">
      <alignment horizontal="left" vertical="center"/>
    </xf>
    <xf numFmtId="3" fontId="5" fillId="26" borderId="11" xfId="0" applyNumberFormat="1" applyFont="1" applyFill="1" applyBorder="1" applyAlignment="1">
      <alignment horizontal="right" vertical="center"/>
    </xf>
    <xf numFmtId="179" fontId="3" fillId="36" borderId="13" xfId="0" applyNumberFormat="1" applyFont="1" applyFill="1" applyBorder="1" applyAlignment="1">
      <alignment horizontal="left" vertical="center"/>
    </xf>
    <xf numFmtId="3" fontId="5" fillId="26" borderId="13" xfId="0" applyNumberFormat="1" applyFont="1" applyFill="1" applyBorder="1" applyAlignment="1">
      <alignment horizontal="right" vertical="center"/>
    </xf>
    <xf numFmtId="179" fontId="5" fillId="26" borderId="13" xfId="0" applyNumberFormat="1" applyFont="1" applyFill="1" applyBorder="1" applyAlignment="1">
      <alignment horizontal="right" vertical="center"/>
    </xf>
    <xf numFmtId="179" fontId="3" fillId="36" borderId="12" xfId="0" applyNumberFormat="1" applyFont="1" applyFill="1" applyBorder="1" applyAlignment="1">
      <alignment horizontal="left" vertical="center"/>
    </xf>
    <xf numFmtId="184" fontId="3" fillId="0" borderId="12" xfId="47" applyNumberFormat="1" applyFont="1" applyBorder="1" applyAlignment="1">
      <alignment horizontal="right" vertical="center"/>
    </xf>
    <xf numFmtId="178" fontId="3" fillId="0" borderId="19" xfId="59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78" fontId="3" fillId="0" borderId="11" xfId="59" applyNumberFormat="1" applyFont="1" applyFill="1" applyBorder="1" applyAlignment="1">
      <alignment horizontal="right" vertical="center"/>
    </xf>
    <xf numFmtId="178" fontId="3" fillId="0" borderId="12" xfId="59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78" fontId="3" fillId="0" borderId="13" xfId="59" applyNumberFormat="1" applyFont="1" applyFill="1" applyBorder="1" applyAlignment="1">
      <alignment horizontal="right" vertical="center"/>
    </xf>
    <xf numFmtId="0" fontId="11" fillId="0" borderId="0" xfId="54" applyFont="1" applyFill="1" applyAlignment="1">
      <alignment vertical="center"/>
      <protection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9" fontId="3" fillId="0" borderId="22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84" fontId="3" fillId="0" borderId="12" xfId="47" applyNumberFormat="1" applyFont="1" applyBorder="1" applyAlignment="1">
      <alignment vertical="center"/>
    </xf>
    <xf numFmtId="4" fontId="3" fillId="0" borderId="19" xfId="0" applyNumberFormat="1" applyFont="1" applyBorder="1" applyAlignment="1">
      <alignment horizontal="right" vertical="center"/>
    </xf>
    <xf numFmtId="4" fontId="5" fillId="26" borderId="2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5" fillId="26" borderId="20" xfId="0" applyNumberFormat="1" applyFont="1" applyFill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14" fillId="0" borderId="0" xfId="57" applyFont="1" applyFill="1" applyAlignment="1">
      <alignment horizontal="right" vertical="center"/>
      <protection/>
    </xf>
    <xf numFmtId="4" fontId="3" fillId="0" borderId="17" xfId="0" applyNumberFormat="1" applyFont="1" applyBorder="1" applyAlignment="1">
      <alignment horizontal="right" vertical="center"/>
    </xf>
    <xf numFmtId="4" fontId="5" fillId="26" borderId="28" xfId="0" applyNumberFormat="1" applyFont="1" applyFill="1" applyBorder="1" applyAlignment="1">
      <alignment horizontal="right" vertical="center"/>
    </xf>
    <xf numFmtId="179" fontId="5" fillId="26" borderId="28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183" fontId="3" fillId="0" borderId="27" xfId="47" applyNumberFormat="1" applyFont="1" applyFill="1" applyBorder="1" applyAlignment="1">
      <alignment vertical="center"/>
    </xf>
    <xf numFmtId="184" fontId="3" fillId="0" borderId="27" xfId="47" applyNumberFormat="1" applyFont="1" applyFill="1" applyBorder="1" applyAlignment="1">
      <alignment vertical="center"/>
    </xf>
    <xf numFmtId="184" fontId="5" fillId="26" borderId="27" xfId="47" applyNumberFormat="1" applyFont="1" applyFill="1" applyBorder="1" applyAlignment="1">
      <alignment vertical="center"/>
    </xf>
    <xf numFmtId="184" fontId="3" fillId="0" borderId="27" xfId="47" applyNumberFormat="1" applyFont="1" applyBorder="1" applyAlignment="1">
      <alignment horizontal="right" vertical="center"/>
    </xf>
    <xf numFmtId="184" fontId="3" fillId="0" borderId="27" xfId="47" applyNumberFormat="1" applyFont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9" fontId="5" fillId="26" borderId="17" xfId="0" applyNumberFormat="1" applyFont="1" applyFill="1" applyBorder="1" applyAlignment="1">
      <alignment horizontal="right" vertical="center"/>
    </xf>
    <xf numFmtId="0" fontId="5" fillId="36" borderId="27" xfId="54" applyFont="1" applyFill="1" applyBorder="1" applyAlignment="1" quotePrefix="1">
      <alignment horizontal="center" vertical="center"/>
      <protection/>
    </xf>
    <xf numFmtId="0" fontId="5" fillId="36" borderId="12" xfId="54" applyFont="1" applyFill="1" applyBorder="1" applyAlignment="1" quotePrefix="1">
      <alignment horizontal="center" vertical="center"/>
      <protection/>
    </xf>
    <xf numFmtId="3" fontId="3" fillId="0" borderId="19" xfId="0" applyNumberFormat="1" applyFont="1" applyBorder="1" applyAlignment="1">
      <alignment horizontal="right" vertical="center"/>
    </xf>
    <xf numFmtId="3" fontId="3" fillId="0" borderId="19" xfId="54" applyNumberFormat="1" applyFont="1" applyBorder="1" applyAlignment="1">
      <alignment horizontal="right" vertical="center"/>
      <protection/>
    </xf>
    <xf numFmtId="3" fontId="3" fillId="0" borderId="11" xfId="54" applyNumberFormat="1" applyFont="1" applyBorder="1" applyAlignment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54" applyNumberFormat="1" applyFont="1" applyBorder="1" applyAlignment="1">
      <alignment horizontal="right" vertical="center"/>
      <protection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54" applyNumberFormat="1" applyFont="1" applyBorder="1" applyAlignment="1">
      <alignment horizontal="right" vertical="center"/>
      <protection/>
    </xf>
    <xf numFmtId="0" fontId="3" fillId="0" borderId="29" xfId="55" applyFont="1" applyBorder="1" applyAlignment="1" quotePrefix="1">
      <alignment horizontal="left" vertical="center" wrapText="1" indent="1"/>
      <protection/>
    </xf>
    <xf numFmtId="0" fontId="3" fillId="0" borderId="30" xfId="55" applyFont="1" applyBorder="1" applyAlignment="1" quotePrefix="1">
      <alignment horizontal="left" vertical="center" wrapText="1" indent="1"/>
      <protection/>
    </xf>
    <xf numFmtId="0" fontId="3" fillId="0" borderId="31" xfId="55" applyFont="1" applyBorder="1" applyAlignment="1" quotePrefix="1">
      <alignment horizontal="left" vertical="center" wrapText="1" indent="1"/>
      <protection/>
    </xf>
    <xf numFmtId="0" fontId="4" fillId="0" borderId="0" xfId="0" applyFont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left" vertical="center" wrapText="1"/>
      <protection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79" fontId="3" fillId="0" borderId="35" xfId="0" applyNumberFormat="1" applyFont="1" applyBorder="1" applyAlignment="1">
      <alignment horizontal="right" vertical="center"/>
    </xf>
    <xf numFmtId="179" fontId="3" fillId="0" borderId="33" xfId="0" applyNumberFormat="1" applyFont="1" applyBorder="1" applyAlignment="1">
      <alignment horizontal="right"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 2" xfId="49"/>
    <cellStyle name="Milliers 2 3" xfId="50"/>
    <cellStyle name="Currency" xfId="51"/>
    <cellStyle name="Currency [0]" xfId="52"/>
    <cellStyle name="Neutre" xfId="53"/>
    <cellStyle name="Normal 2" xfId="54"/>
    <cellStyle name="Normal 2 2" xfId="55"/>
    <cellStyle name="Normal 2 3" xfId="56"/>
    <cellStyle name="Normal 4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</xdr:row>
      <xdr:rowOff>57150</xdr:rowOff>
    </xdr:from>
    <xdr:to>
      <xdr:col>4</xdr:col>
      <xdr:colOff>1333500</xdr:colOff>
      <xdr:row>4</xdr:row>
      <xdr:rowOff>28575</xdr:rowOff>
    </xdr:to>
    <xdr:pic>
      <xdr:nvPicPr>
        <xdr:cNvPr id="1" name="Image 1" descr="logo_F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80975"/>
          <a:ext cx="1304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showGridLines="0" tabSelected="1" zoomScaleSheetLayoutView="100" workbookViewId="0" topLeftCell="A1">
      <selection activeCell="A1" sqref="A1"/>
    </sheetView>
  </sheetViews>
  <sheetFormatPr defaultColWidth="11.421875" defaultRowHeight="15"/>
  <cols>
    <col min="1" max="1" width="1.7109375" style="5" customWidth="1"/>
    <col min="2" max="2" width="10.8515625" style="5" customWidth="1"/>
    <col min="3" max="3" width="76.57421875" style="5" customWidth="1"/>
    <col min="4" max="4" width="9.140625" style="5" customWidth="1"/>
    <col min="5" max="5" width="21.57421875" style="5" customWidth="1"/>
    <col min="6" max="6" width="3.28125" style="5" customWidth="1"/>
    <col min="7" max="16384" width="11.421875" style="5" customWidth="1"/>
  </cols>
  <sheetData>
    <row r="1" ht="9.75" customHeight="1"/>
    <row r="2" spans="2:13" ht="15" customHeight="1">
      <c r="B2" s="4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2.75">
      <c r="B3" s="6" t="s">
        <v>5</v>
      </c>
    </row>
    <row r="4" spans="2:5" ht="12.75">
      <c r="B4" s="23"/>
      <c r="C4" s="24"/>
      <c r="D4" s="24"/>
      <c r="E4" s="24"/>
    </row>
    <row r="5" spans="2:5" ht="12.75">
      <c r="B5" s="24"/>
      <c r="C5" s="24"/>
      <c r="D5" s="24"/>
      <c r="E5" s="24"/>
    </row>
    <row r="6" spans="2:5" ht="20.25" customHeight="1">
      <c r="B6" s="7" t="s">
        <v>6</v>
      </c>
      <c r="C6" s="7" t="s">
        <v>7</v>
      </c>
      <c r="D6" s="7" t="s">
        <v>8</v>
      </c>
      <c r="E6" s="7" t="s">
        <v>9</v>
      </c>
    </row>
    <row r="7" spans="2:5" s="17" customFormat="1" ht="39" customHeight="1">
      <c r="B7" s="28">
        <v>1</v>
      </c>
      <c r="C7" s="31" t="s">
        <v>61</v>
      </c>
      <c r="D7" s="32" t="s">
        <v>8</v>
      </c>
      <c r="E7" s="31" t="s">
        <v>42</v>
      </c>
    </row>
    <row r="8" spans="2:7" s="17" customFormat="1" ht="39" customHeight="1">
      <c r="B8" s="18">
        <v>2</v>
      </c>
      <c r="C8" s="19" t="s">
        <v>39</v>
      </c>
      <c r="D8" s="33" t="s">
        <v>8</v>
      </c>
      <c r="E8" s="19" t="s">
        <v>43</v>
      </c>
      <c r="G8" s="20"/>
    </row>
    <row r="9" spans="2:5" s="17" customFormat="1" ht="39" customHeight="1">
      <c r="B9" s="18">
        <v>3</v>
      </c>
      <c r="C9" s="19" t="s">
        <v>40</v>
      </c>
      <c r="D9" s="33" t="s">
        <v>8</v>
      </c>
      <c r="E9" s="19" t="s">
        <v>44</v>
      </c>
    </row>
    <row r="10" spans="2:5" s="17" customFormat="1" ht="39" customHeight="1">
      <c r="B10" s="18">
        <v>4</v>
      </c>
      <c r="C10" s="19" t="s">
        <v>41</v>
      </c>
      <c r="D10" s="33" t="s">
        <v>8</v>
      </c>
      <c r="E10" s="19" t="s">
        <v>45</v>
      </c>
    </row>
    <row r="11" spans="2:5" s="17" customFormat="1" ht="39" customHeight="1">
      <c r="B11" s="21">
        <v>5</v>
      </c>
      <c r="C11" s="22" t="s">
        <v>90</v>
      </c>
      <c r="D11" s="34" t="s">
        <v>8</v>
      </c>
      <c r="E11" s="22" t="s">
        <v>46</v>
      </c>
    </row>
    <row r="12" spans="2:5" ht="12.75">
      <c r="B12" s="24"/>
      <c r="C12" s="24"/>
      <c r="D12" s="24"/>
      <c r="E12" s="24"/>
    </row>
    <row r="13" spans="2:5" ht="12.75">
      <c r="B13" s="24"/>
      <c r="C13" s="24"/>
      <c r="D13" s="24"/>
      <c r="E13" s="24"/>
    </row>
    <row r="14" spans="2:5" s="8" customFormat="1" ht="30" customHeight="1">
      <c r="B14" s="160" t="s">
        <v>65</v>
      </c>
      <c r="C14" s="161"/>
      <c r="D14" s="161"/>
      <c r="E14" s="162"/>
    </row>
    <row r="16" ht="12.75">
      <c r="E16" s="132" t="s">
        <v>89</v>
      </c>
    </row>
  </sheetData>
  <sheetProtection/>
  <mergeCells count="1">
    <mergeCell ref="B14:E14"/>
  </mergeCells>
  <hyperlinks>
    <hyperlink ref="D7" location="'Financement (1)'!A1" display="Lien"/>
    <hyperlink ref="D10" location="'Bénéficiaires_VS (2)'!A1" display="Lien"/>
    <hyperlink ref="D9" location="Bénéficiaires_VS!A1" display="Lien"/>
    <hyperlink ref="D8" location="'Financement (2)'!A1" display="Lien"/>
    <hyperlink ref="D11" location="'Bénéficiaires_VS (3)'!A1" display="Lien"/>
  </hyperlink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95" r:id="rId3"/>
  <headerFooter alignWithMargins="0">
    <oddHeader>&amp;L&amp;G&amp;CRéduction des primes AOS</oddHeader>
    <oddFooter>&amp;L&amp;A&amp;C&amp;P sur &amp;N&amp;R&amp;F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showGridLines="0" zoomScaleSheetLayoutView="10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7109375" style="1" customWidth="1"/>
    <col min="2" max="2" width="10.8515625" style="1" customWidth="1"/>
    <col min="3" max="8" width="14.7109375" style="1" customWidth="1"/>
    <col min="9" max="9" width="11.57421875" style="1" bestFit="1" customWidth="1"/>
    <col min="10" max="16384" width="11.421875" style="1" customWidth="1"/>
  </cols>
  <sheetData>
    <row r="1" ht="9.75" customHeight="1"/>
    <row r="2" spans="2:8" ht="35.25" customHeight="1">
      <c r="B2" s="163" t="s">
        <v>81</v>
      </c>
      <c r="C2" s="163"/>
      <c r="D2" s="163"/>
      <c r="E2" s="163"/>
      <c r="F2" s="163"/>
      <c r="G2" s="163"/>
      <c r="H2" s="163"/>
    </row>
    <row r="3" s="3" customFormat="1" ht="12.75" customHeight="1"/>
    <row r="4" spans="2:8" s="3" customFormat="1" ht="18" customHeight="1">
      <c r="B4" s="164" t="s">
        <v>1</v>
      </c>
      <c r="C4" s="164" t="s">
        <v>15</v>
      </c>
      <c r="D4" s="164"/>
      <c r="E4" s="164"/>
      <c r="F4" s="164" t="s">
        <v>16</v>
      </c>
      <c r="G4" s="164"/>
      <c r="H4" s="164"/>
    </row>
    <row r="5" spans="2:8" s="3" customFormat="1" ht="25.5">
      <c r="B5" s="164"/>
      <c r="C5" s="74" t="s">
        <v>3</v>
      </c>
      <c r="D5" s="74" t="s">
        <v>4</v>
      </c>
      <c r="E5" s="75" t="s">
        <v>0</v>
      </c>
      <c r="F5" s="74" t="s">
        <v>3</v>
      </c>
      <c r="G5" s="74" t="s">
        <v>4</v>
      </c>
      <c r="H5" s="75" t="s">
        <v>0</v>
      </c>
    </row>
    <row r="6" spans="1:10" ht="16.5" customHeight="1">
      <c r="A6" s="80"/>
      <c r="B6" s="61">
        <v>1996</v>
      </c>
      <c r="C6" s="126">
        <v>6.129460299999997</v>
      </c>
      <c r="D6" s="126">
        <v>87.517179</v>
      </c>
      <c r="E6" s="127">
        <v>93.6466393</v>
      </c>
      <c r="F6" s="81" t="s">
        <v>17</v>
      </c>
      <c r="G6" s="81" t="s">
        <v>17</v>
      </c>
      <c r="H6" s="82" t="s">
        <v>17</v>
      </c>
      <c r="I6" s="83"/>
      <c r="J6" s="84"/>
    </row>
    <row r="7" spans="1:10" ht="16.5" customHeight="1">
      <c r="A7" s="80"/>
      <c r="B7" s="62">
        <v>1997</v>
      </c>
      <c r="C7" s="128">
        <v>7.289573299999997</v>
      </c>
      <c r="D7" s="128">
        <v>94.855538</v>
      </c>
      <c r="E7" s="129">
        <v>102.1451113</v>
      </c>
      <c r="F7" s="71" t="s">
        <v>17</v>
      </c>
      <c r="G7" s="71" t="s">
        <v>17</v>
      </c>
      <c r="H7" s="72" t="s">
        <v>17</v>
      </c>
      <c r="I7" s="83"/>
      <c r="J7" s="84"/>
    </row>
    <row r="8" spans="1:10" ht="16.5" customHeight="1">
      <c r="A8" s="80"/>
      <c r="B8" s="62">
        <v>1998</v>
      </c>
      <c r="C8" s="128">
        <v>7.331149099999994</v>
      </c>
      <c r="D8" s="128">
        <v>103.510002</v>
      </c>
      <c r="E8" s="129">
        <v>110.84115109999999</v>
      </c>
      <c r="F8" s="71" t="s">
        <v>17</v>
      </c>
      <c r="G8" s="71" t="s">
        <v>17</v>
      </c>
      <c r="H8" s="72" t="s">
        <v>17</v>
      </c>
      <c r="I8" s="83"/>
      <c r="J8" s="84"/>
    </row>
    <row r="9" spans="1:10" ht="16.5" customHeight="1">
      <c r="A9" s="80"/>
      <c r="B9" s="62">
        <v>1999</v>
      </c>
      <c r="C9" s="128">
        <v>9.311168219999999</v>
      </c>
      <c r="D9" s="128">
        <v>112.396553</v>
      </c>
      <c r="E9" s="129">
        <v>121.70772122</v>
      </c>
      <c r="F9" s="71" t="s">
        <v>17</v>
      </c>
      <c r="G9" s="71" t="s">
        <v>17</v>
      </c>
      <c r="H9" s="72" t="s">
        <v>17</v>
      </c>
      <c r="I9" s="83"/>
      <c r="J9" s="84"/>
    </row>
    <row r="10" spans="1:10" ht="16.5" customHeight="1">
      <c r="A10" s="80"/>
      <c r="B10" s="62">
        <v>2000</v>
      </c>
      <c r="C10" s="128">
        <v>7.662685</v>
      </c>
      <c r="D10" s="128">
        <v>114.048805</v>
      </c>
      <c r="E10" s="129">
        <f>SUM(C10:D10)</f>
        <v>121.71149</v>
      </c>
      <c r="F10" s="128">
        <v>792.445288</v>
      </c>
      <c r="G10" s="128">
        <v>1740.387775</v>
      </c>
      <c r="H10" s="129">
        <f>SUM(F10:G10)</f>
        <v>2532.833063</v>
      </c>
      <c r="I10" s="83"/>
      <c r="J10" s="84"/>
    </row>
    <row r="11" spans="1:10" ht="16.5" customHeight="1">
      <c r="A11" s="80"/>
      <c r="B11" s="62">
        <v>2001</v>
      </c>
      <c r="C11" s="128">
        <v>7.7694213808267865</v>
      </c>
      <c r="D11" s="128">
        <v>115.40805704050756</v>
      </c>
      <c r="E11" s="129">
        <f aca="true" t="shared" si="0" ref="E11:E31">SUM(C11:D11)</f>
        <v>123.17747842133434</v>
      </c>
      <c r="F11" s="128">
        <v>852.0421950402113</v>
      </c>
      <c r="G11" s="128">
        <v>1819.5838521271364</v>
      </c>
      <c r="H11" s="129">
        <f aca="true" t="shared" si="1" ref="H11:H29">SUM(F11:G11)</f>
        <v>2671.6260471673477</v>
      </c>
      <c r="I11" s="83"/>
      <c r="J11" s="84"/>
    </row>
    <row r="12" spans="1:10" ht="16.5" customHeight="1">
      <c r="A12" s="80"/>
      <c r="B12" s="62">
        <v>2002</v>
      </c>
      <c r="C12" s="128">
        <v>10.173113</v>
      </c>
      <c r="D12" s="128">
        <v>118.801693</v>
      </c>
      <c r="E12" s="129">
        <f t="shared" si="0"/>
        <v>128.974806</v>
      </c>
      <c r="F12" s="128">
        <v>932.9747249440948</v>
      </c>
      <c r="G12" s="128">
        <v>1915.451548055905</v>
      </c>
      <c r="H12" s="129">
        <f t="shared" si="1"/>
        <v>2848.426273</v>
      </c>
      <c r="I12" s="83"/>
      <c r="J12" s="84"/>
    </row>
    <row r="13" spans="1:10" ht="16.5" customHeight="1">
      <c r="A13" s="80"/>
      <c r="B13" s="62">
        <v>2003</v>
      </c>
      <c r="C13" s="128">
        <v>10.284227</v>
      </c>
      <c r="D13" s="128">
        <v>120.39691</v>
      </c>
      <c r="E13" s="129">
        <f t="shared" si="0"/>
        <v>130.681137</v>
      </c>
      <c r="F13" s="128">
        <v>968.3262291560137</v>
      </c>
      <c r="G13" s="128">
        <v>1992.7330938439864</v>
      </c>
      <c r="H13" s="129">
        <f t="shared" si="1"/>
        <v>2961.059323</v>
      </c>
      <c r="I13" s="83"/>
      <c r="J13" s="84"/>
    </row>
    <row r="14" spans="1:10" ht="16.5" customHeight="1">
      <c r="A14" s="80"/>
      <c r="B14" s="62">
        <v>2004</v>
      </c>
      <c r="C14" s="128">
        <v>10.547460216895805</v>
      </c>
      <c r="D14" s="128">
        <v>122.1202597831042</v>
      </c>
      <c r="E14" s="129">
        <f t="shared" si="0"/>
        <v>132.66772</v>
      </c>
      <c r="F14" s="128">
        <v>991.8615963860161</v>
      </c>
      <c r="G14" s="128">
        <v>2033.3915086139841</v>
      </c>
      <c r="H14" s="129">
        <f t="shared" si="1"/>
        <v>3025.2531050000002</v>
      </c>
      <c r="I14" s="83"/>
      <c r="J14" s="84"/>
    </row>
    <row r="15" spans="1:10" ht="16.5" customHeight="1">
      <c r="A15" s="80"/>
      <c r="B15" s="62">
        <v>2005</v>
      </c>
      <c r="C15" s="128">
        <v>10.667397174999392</v>
      </c>
      <c r="D15" s="128">
        <v>124.2940948250006</v>
      </c>
      <c r="E15" s="129">
        <f t="shared" si="0"/>
        <v>134.961492</v>
      </c>
      <c r="F15" s="128">
        <v>1026.979988283651</v>
      </c>
      <c r="G15" s="128">
        <v>2092.645051716349</v>
      </c>
      <c r="H15" s="129">
        <f t="shared" si="1"/>
        <v>3119.62504</v>
      </c>
      <c r="I15" s="83"/>
      <c r="J15" s="84"/>
    </row>
    <row r="16" spans="1:10" ht="16.5" customHeight="1">
      <c r="A16" s="80"/>
      <c r="B16" s="62">
        <v>2006</v>
      </c>
      <c r="C16" s="128">
        <v>12.1976469257878</v>
      </c>
      <c r="D16" s="128">
        <v>132.9679090742122</v>
      </c>
      <c r="E16" s="129">
        <f t="shared" si="0"/>
        <v>145.165556</v>
      </c>
      <c r="F16" s="128">
        <v>1060.3185957380513</v>
      </c>
      <c r="G16" s="128">
        <v>2169.695947261949</v>
      </c>
      <c r="H16" s="129">
        <f t="shared" si="1"/>
        <v>3230.0145430000002</v>
      </c>
      <c r="I16" s="83"/>
      <c r="J16" s="84"/>
    </row>
    <row r="17" spans="1:10" ht="16.5" customHeight="1">
      <c r="A17" s="80"/>
      <c r="B17" s="62">
        <v>2007</v>
      </c>
      <c r="C17" s="128">
        <v>12.85937000808311</v>
      </c>
      <c r="D17" s="128">
        <v>140.2317659919169</v>
      </c>
      <c r="E17" s="129">
        <f t="shared" si="0"/>
        <v>153.091136</v>
      </c>
      <c r="F17" s="128">
        <v>1128.839836497064</v>
      </c>
      <c r="G17" s="128">
        <v>2303.3462975029365</v>
      </c>
      <c r="H17" s="129">
        <f t="shared" si="1"/>
        <v>3432.1861340000005</v>
      </c>
      <c r="I17" s="83"/>
      <c r="J17" s="84"/>
    </row>
    <row r="18" spans="1:10" ht="16.5" customHeight="1">
      <c r="A18" s="80"/>
      <c r="B18" s="62">
        <v>2008</v>
      </c>
      <c r="C18" s="128">
        <v>88.06381</v>
      </c>
      <c r="D18" s="128">
        <v>68.923715</v>
      </c>
      <c r="E18" s="129">
        <f t="shared" si="0"/>
        <v>156.987525</v>
      </c>
      <c r="F18" s="128">
        <v>1619.2223882</v>
      </c>
      <c r="G18" s="128">
        <v>1779.0315408</v>
      </c>
      <c r="H18" s="129">
        <f t="shared" si="1"/>
        <v>3398.253929</v>
      </c>
      <c r="I18" s="83"/>
      <c r="J18" s="84"/>
    </row>
    <row r="19" spans="1:10" ht="16.5" customHeight="1">
      <c r="A19" s="80"/>
      <c r="B19" s="63">
        <v>2009</v>
      </c>
      <c r="C19" s="128">
        <v>89.301458</v>
      </c>
      <c r="D19" s="128">
        <v>70.596689</v>
      </c>
      <c r="E19" s="129">
        <f t="shared" si="0"/>
        <v>159.898147</v>
      </c>
      <c r="F19" s="128">
        <v>1727.4095167700002</v>
      </c>
      <c r="G19" s="128">
        <v>1815.0045688048242</v>
      </c>
      <c r="H19" s="129">
        <f t="shared" si="1"/>
        <v>3542.4140855748246</v>
      </c>
      <c r="I19" s="83"/>
      <c r="J19" s="84"/>
    </row>
    <row r="20" spans="1:10" ht="16.5" customHeight="1">
      <c r="A20" s="80"/>
      <c r="B20" s="64">
        <v>2010</v>
      </c>
      <c r="C20" s="128">
        <v>94.67485606999999</v>
      </c>
      <c r="D20" s="130">
        <v>76.943596</v>
      </c>
      <c r="E20" s="129">
        <f t="shared" si="0"/>
        <v>171.61845207</v>
      </c>
      <c r="F20" s="130">
        <v>2004.1963130299998</v>
      </c>
      <c r="G20" s="130">
        <v>1975.646618</v>
      </c>
      <c r="H20" s="129">
        <f t="shared" si="1"/>
        <v>3979.84293103</v>
      </c>
      <c r="I20" s="83"/>
      <c r="J20" s="84"/>
    </row>
    <row r="21" spans="1:10" ht="16.5" customHeight="1">
      <c r="A21" s="80"/>
      <c r="B21" s="63">
        <v>2011</v>
      </c>
      <c r="C21" s="128">
        <v>95.79961438</v>
      </c>
      <c r="D21" s="130">
        <v>82.543266</v>
      </c>
      <c r="E21" s="129">
        <f t="shared" si="0"/>
        <v>178.34288038</v>
      </c>
      <c r="F21" s="130">
        <v>1954.4119942</v>
      </c>
      <c r="G21" s="130">
        <v>2115.935691</v>
      </c>
      <c r="H21" s="129">
        <f t="shared" si="1"/>
        <v>4070.3476852000003</v>
      </c>
      <c r="I21" s="83"/>
      <c r="J21" s="84"/>
    </row>
    <row r="22" spans="1:10" ht="16.5" customHeight="1">
      <c r="A22" s="80"/>
      <c r="B22" s="63">
        <v>2012</v>
      </c>
      <c r="C22" s="128">
        <v>103.09234473</v>
      </c>
      <c r="D22" s="131">
        <v>83.912393</v>
      </c>
      <c r="E22" s="129">
        <f t="shared" si="0"/>
        <v>187.00473773</v>
      </c>
      <c r="F22" s="131">
        <v>1816.4014489400006</v>
      </c>
      <c r="G22" s="131">
        <v>2151.301721</v>
      </c>
      <c r="H22" s="129">
        <f t="shared" si="1"/>
        <v>3967.7031699400004</v>
      </c>
      <c r="I22" s="83"/>
      <c r="J22" s="84"/>
    </row>
    <row r="23" spans="1:10" ht="16.5" customHeight="1">
      <c r="A23" s="80"/>
      <c r="B23" s="63">
        <v>2013</v>
      </c>
      <c r="C23" s="128">
        <v>103.63596082968937</v>
      </c>
      <c r="D23" s="131">
        <v>86.46862196031066</v>
      </c>
      <c r="E23" s="129">
        <f t="shared" si="0"/>
        <v>190.10458279000002</v>
      </c>
      <c r="F23" s="131">
        <v>1835.2846484999998</v>
      </c>
      <c r="G23" s="131">
        <v>2179.4376510000006</v>
      </c>
      <c r="H23" s="129">
        <f t="shared" si="1"/>
        <v>4014.7222995</v>
      </c>
      <c r="I23" s="83"/>
      <c r="J23" s="84"/>
    </row>
    <row r="24" spans="1:10" ht="16.5" customHeight="1">
      <c r="A24" s="80"/>
      <c r="B24" s="63">
        <v>2014</v>
      </c>
      <c r="C24" s="128">
        <v>84.41726781999999</v>
      </c>
      <c r="D24" s="131">
        <v>89.24908</v>
      </c>
      <c r="E24" s="129">
        <f t="shared" si="0"/>
        <v>173.66634782</v>
      </c>
      <c r="F24" s="131">
        <v>1764.8359648599999</v>
      </c>
      <c r="G24" s="131">
        <v>2241.67419</v>
      </c>
      <c r="H24" s="129">
        <f t="shared" si="1"/>
        <v>4006.51015486</v>
      </c>
      <c r="I24" s="83"/>
      <c r="J24" s="84"/>
    </row>
    <row r="25" spans="1:10" ht="16.5" customHeight="1">
      <c r="A25" s="80"/>
      <c r="B25" s="63">
        <v>2015</v>
      </c>
      <c r="C25" s="128">
        <v>54.75509928728719</v>
      </c>
      <c r="D25" s="131">
        <v>94.08945501271282</v>
      </c>
      <c r="E25" s="129">
        <f t="shared" si="0"/>
        <v>148.8445543</v>
      </c>
      <c r="F25" s="131">
        <v>1731.0267289600004</v>
      </c>
      <c r="G25" s="131">
        <v>2355.199994</v>
      </c>
      <c r="H25" s="129">
        <f t="shared" si="1"/>
        <v>4086.22672296</v>
      </c>
      <c r="I25" s="83"/>
      <c r="J25" s="84"/>
    </row>
    <row r="26" spans="1:10" ht="16.5" customHeight="1">
      <c r="A26" s="80"/>
      <c r="B26" s="62">
        <v>2016</v>
      </c>
      <c r="C26" s="128">
        <v>52.300980666</v>
      </c>
      <c r="D26" s="131">
        <v>99.291276934</v>
      </c>
      <c r="E26" s="129">
        <f t="shared" si="0"/>
        <v>151.59225759999998</v>
      </c>
      <c r="F26" s="131">
        <v>1830.17105724</v>
      </c>
      <c r="G26" s="131">
        <v>2479.532415</v>
      </c>
      <c r="H26" s="129">
        <f t="shared" si="1"/>
        <v>4309.70347224</v>
      </c>
      <c r="I26" s="83"/>
      <c r="J26" s="84"/>
    </row>
    <row r="27" spans="1:10" ht="16.5" customHeight="1">
      <c r="A27" s="80"/>
      <c r="B27" s="62">
        <v>2017</v>
      </c>
      <c r="C27" s="128">
        <v>52.753671305</v>
      </c>
      <c r="D27" s="131">
        <v>104.721368745</v>
      </c>
      <c r="E27" s="129">
        <f t="shared" si="0"/>
        <v>157.47504005000002</v>
      </c>
      <c r="F27" s="131">
        <v>1873.5781804560002</v>
      </c>
      <c r="G27" s="131">
        <v>2615.4117945840003</v>
      </c>
      <c r="H27" s="129">
        <f t="shared" si="1"/>
        <v>4488.98997504</v>
      </c>
      <c r="I27" s="83"/>
      <c r="J27" s="84"/>
    </row>
    <row r="28" spans="1:10" ht="16.5" customHeight="1">
      <c r="A28" s="80"/>
      <c r="B28" s="62">
        <v>2018</v>
      </c>
      <c r="C28" s="128">
        <v>55.541412435999995</v>
      </c>
      <c r="D28" s="131">
        <v>109.718884714</v>
      </c>
      <c r="E28" s="129">
        <f t="shared" si="0"/>
        <v>165.26029714999999</v>
      </c>
      <c r="F28" s="131">
        <v>1981.313671</v>
      </c>
      <c r="G28" s="131">
        <v>2744.546961</v>
      </c>
      <c r="H28" s="129">
        <f t="shared" si="1"/>
        <v>4725.860632</v>
      </c>
      <c r="I28" s="83"/>
      <c r="J28" s="84"/>
    </row>
    <row r="29" spans="1:10" ht="16.5" customHeight="1">
      <c r="A29" s="80"/>
      <c r="B29" s="62">
        <v>2019</v>
      </c>
      <c r="C29" s="128">
        <v>55.9976605</v>
      </c>
      <c r="D29" s="131">
        <v>112.808925</v>
      </c>
      <c r="E29" s="129">
        <f t="shared" si="0"/>
        <v>168.8065855</v>
      </c>
      <c r="F29" s="131">
        <v>2145.61368275</v>
      </c>
      <c r="G29" s="131">
        <v>2827.445937</v>
      </c>
      <c r="H29" s="129">
        <f t="shared" si="1"/>
        <v>4973.05961975</v>
      </c>
      <c r="I29" s="83"/>
      <c r="J29" s="84"/>
    </row>
    <row r="30" spans="1:10" ht="16.5" customHeight="1">
      <c r="A30" s="80"/>
      <c r="B30" s="62">
        <v>2020</v>
      </c>
      <c r="C30" s="128">
        <v>76.1307045</v>
      </c>
      <c r="D30" s="131">
        <v>113.928588</v>
      </c>
      <c r="E30" s="129">
        <f t="shared" si="0"/>
        <v>190.0592925</v>
      </c>
      <c r="F30" s="131">
        <v>2615.190791</v>
      </c>
      <c r="G30" s="131">
        <v>2849.384842</v>
      </c>
      <c r="H30" s="129">
        <f>SUM(F30:G30)</f>
        <v>5464.575633</v>
      </c>
      <c r="I30" s="83"/>
      <c r="J30" s="84"/>
    </row>
    <row r="31" spans="1:10" ht="16.5" customHeight="1">
      <c r="A31" s="80"/>
      <c r="B31" s="62">
        <v>2021</v>
      </c>
      <c r="C31" s="128">
        <v>78.58752649000002</v>
      </c>
      <c r="D31" s="131">
        <v>114.461657</v>
      </c>
      <c r="E31" s="129">
        <f t="shared" si="0"/>
        <v>193.04918349000002</v>
      </c>
      <c r="F31" s="131">
        <v>2575.07396712</v>
      </c>
      <c r="G31" s="131">
        <v>2873.416072</v>
      </c>
      <c r="H31" s="129">
        <f>SUM(F31:G31)</f>
        <v>5448.49003912</v>
      </c>
      <c r="I31" s="83"/>
      <c r="J31" s="84"/>
    </row>
    <row r="32" spans="1:10" ht="16.5" customHeight="1">
      <c r="A32" s="80"/>
      <c r="B32" s="62">
        <v>2022</v>
      </c>
      <c r="C32" s="128">
        <v>78.45883300000003</v>
      </c>
      <c r="D32" s="136">
        <v>114.269599</v>
      </c>
      <c r="E32" s="129">
        <f>SUM(C32:D32)</f>
        <v>192.72843200000003</v>
      </c>
      <c r="F32" s="128">
        <v>2482.939671</v>
      </c>
      <c r="G32" s="128">
        <v>2870.702921</v>
      </c>
      <c r="H32" s="129">
        <f>SUM(F32:G32)</f>
        <v>5353.642592</v>
      </c>
      <c r="I32" s="83"/>
      <c r="J32" s="84"/>
    </row>
    <row r="33" spans="1:10" ht="16.5" customHeight="1">
      <c r="A33" s="80"/>
      <c r="B33" s="42" t="s">
        <v>91</v>
      </c>
      <c r="C33" s="133">
        <v>89.398777</v>
      </c>
      <c r="D33" s="133">
        <v>121.027329</v>
      </c>
      <c r="E33" s="134">
        <f>SUM(C33:D33)</f>
        <v>210.426106</v>
      </c>
      <c r="F33" s="142" t="s">
        <v>17</v>
      </c>
      <c r="G33" s="142" t="s">
        <v>17</v>
      </c>
      <c r="H33" s="135"/>
      <c r="I33" s="83"/>
      <c r="J33" s="84"/>
    </row>
    <row r="34" s="85" customFormat="1" ht="5.25" customHeight="1">
      <c r="B34" s="86"/>
    </row>
    <row r="35" s="3" customFormat="1" ht="12.75" customHeight="1">
      <c r="B35" s="86" t="s">
        <v>88</v>
      </c>
    </row>
    <row r="36" s="85" customFormat="1" ht="5.25" customHeight="1">
      <c r="B36" s="86"/>
    </row>
    <row r="37" s="85" customFormat="1" ht="12.75" customHeight="1">
      <c r="B37" s="87" t="s">
        <v>95</v>
      </c>
    </row>
    <row r="38" s="85" customFormat="1" ht="5.25" customHeight="1">
      <c r="B38" s="87"/>
    </row>
    <row r="39" s="85" customFormat="1" ht="12.75" customHeight="1">
      <c r="B39" s="87" t="s">
        <v>67</v>
      </c>
    </row>
    <row r="40" s="85" customFormat="1" ht="5.25" customHeight="1">
      <c r="B40" s="87"/>
    </row>
    <row r="41" s="85" customFormat="1" ht="15" customHeight="1">
      <c r="B41" s="87" t="s">
        <v>79</v>
      </c>
    </row>
    <row r="42" s="85" customFormat="1" ht="15" customHeight="1">
      <c r="B42" s="87" t="s">
        <v>80</v>
      </c>
    </row>
    <row r="43" ht="5.25" customHeight="1">
      <c r="K43" s="88"/>
    </row>
    <row r="44" spans="2:11" ht="12.75" customHeight="1">
      <c r="B44" s="86" t="s">
        <v>68</v>
      </c>
      <c r="K44" s="88"/>
    </row>
    <row r="45" spans="2:5" ht="12.75">
      <c r="B45" s="87"/>
      <c r="C45" s="89"/>
      <c r="D45" s="10"/>
      <c r="E45" s="10"/>
    </row>
    <row r="46" ht="12.75">
      <c r="B46" s="87"/>
    </row>
  </sheetData>
  <sheetProtection/>
  <mergeCells count="4">
    <mergeCell ref="B2:H2"/>
    <mergeCell ref="B4:B5"/>
    <mergeCell ref="C4:E4"/>
    <mergeCell ref="F4:H4"/>
  </mergeCell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74" r:id="rId2"/>
  <headerFooter alignWithMargins="0">
    <oddHeader>&amp;L&amp;G&amp;CRéduction des primes AOS</oddHeader>
    <oddFooter>&amp;L&amp;A&amp;C&amp;P sur &amp;N&amp;R&amp;F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8"/>
  <sheetViews>
    <sheetView showGridLines="0" zoomScaleSheetLayoutView="9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7109375" style="1" customWidth="1"/>
    <col min="2" max="2" width="10.8515625" style="39" customWidth="1"/>
    <col min="3" max="3" width="41.57421875" style="1" customWidth="1"/>
    <col min="4" max="10" width="10.7109375" style="1" customWidth="1"/>
    <col min="11" max="11" width="12.8515625" style="1" customWidth="1"/>
    <col min="12" max="16384" width="11.421875" style="1" customWidth="1"/>
  </cols>
  <sheetData>
    <row r="1" ht="9.75" customHeight="1"/>
    <row r="2" spans="2:11" ht="18">
      <c r="B2" s="2" t="s">
        <v>85</v>
      </c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s="38" customFormat="1" ht="16.5" customHeight="1">
      <c r="B4" s="74" t="s">
        <v>1</v>
      </c>
      <c r="C4" s="36" t="s">
        <v>19</v>
      </c>
      <c r="D4" s="36" t="s">
        <v>20</v>
      </c>
      <c r="E4" s="37" t="s">
        <v>21</v>
      </c>
      <c r="F4" s="36" t="s">
        <v>22</v>
      </c>
      <c r="G4" s="36" t="s">
        <v>23</v>
      </c>
      <c r="H4" s="37" t="s">
        <v>24</v>
      </c>
      <c r="I4" s="36" t="s">
        <v>25</v>
      </c>
      <c r="J4" s="51" t="s">
        <v>26</v>
      </c>
      <c r="K4" s="36" t="s">
        <v>55</v>
      </c>
    </row>
    <row r="5" spans="1:11" ht="16.5" customHeight="1">
      <c r="A5" s="80"/>
      <c r="B5" s="40">
        <v>2011</v>
      </c>
      <c r="C5" s="90" t="s">
        <v>53</v>
      </c>
      <c r="D5" s="110">
        <v>178.34288038</v>
      </c>
      <c r="E5" s="111">
        <v>149.485075</v>
      </c>
      <c r="F5" s="110">
        <v>248.67479686999997</v>
      </c>
      <c r="G5" s="110">
        <v>37.43267205000001</v>
      </c>
      <c r="H5" s="111">
        <v>94.296763</v>
      </c>
      <c r="I5" s="110">
        <v>273.2552808500001</v>
      </c>
      <c r="J5" s="112">
        <v>397.37918544999997</v>
      </c>
      <c r="K5" s="91">
        <v>4070.3476852</v>
      </c>
    </row>
    <row r="6" spans="1:11" ht="16.5" customHeight="1">
      <c r="A6" s="80"/>
      <c r="B6" s="41"/>
      <c r="C6" s="92" t="s">
        <v>86</v>
      </c>
      <c r="D6" s="113">
        <v>95.79961438</v>
      </c>
      <c r="E6" s="114">
        <v>75.381318</v>
      </c>
      <c r="F6" s="113">
        <v>124.75965686999997</v>
      </c>
      <c r="G6" s="113">
        <v>18.843677050000004</v>
      </c>
      <c r="H6" s="114">
        <v>47.686271</v>
      </c>
      <c r="I6" s="113">
        <v>182.8955748500001</v>
      </c>
      <c r="J6" s="115">
        <v>206.65529444999999</v>
      </c>
      <c r="K6" s="93">
        <v>1954.4119942</v>
      </c>
    </row>
    <row r="7" spans="1:11" ht="16.5" customHeight="1">
      <c r="A7" s="80"/>
      <c r="B7" s="41"/>
      <c r="C7" s="94" t="s">
        <v>58</v>
      </c>
      <c r="D7" s="116">
        <f>(D6/D5)*100</f>
        <v>53.716534226584855</v>
      </c>
      <c r="E7" s="116">
        <f aca="true" t="shared" si="0" ref="E7:J7">(E6/E5)*100</f>
        <v>50.4273205870218</v>
      </c>
      <c r="F7" s="116">
        <f t="shared" si="0"/>
        <v>50.16980347036163</v>
      </c>
      <c r="G7" s="116">
        <f t="shared" si="0"/>
        <v>50.340186842205405</v>
      </c>
      <c r="H7" s="116">
        <f t="shared" si="0"/>
        <v>50.570422019682695</v>
      </c>
      <c r="I7" s="116">
        <f t="shared" si="0"/>
        <v>66.93212818470587</v>
      </c>
      <c r="J7" s="116">
        <f t="shared" si="0"/>
        <v>52.0045593772053</v>
      </c>
      <c r="K7" s="95">
        <v>48.01584889925609</v>
      </c>
    </row>
    <row r="8" spans="1:11" ht="16.5" customHeight="1">
      <c r="A8" s="80"/>
      <c r="B8" s="41"/>
      <c r="C8" s="96" t="s">
        <v>18</v>
      </c>
      <c r="D8" s="104">
        <v>318730.82</v>
      </c>
      <c r="E8" s="117">
        <v>281699.63</v>
      </c>
      <c r="F8" s="104">
        <v>422682.24</v>
      </c>
      <c r="G8" s="104">
        <v>70867.38</v>
      </c>
      <c r="H8" s="117">
        <v>173220.32</v>
      </c>
      <c r="I8" s="104">
        <v>333782.28</v>
      </c>
      <c r="J8" s="118">
        <v>704993.57</v>
      </c>
      <c r="K8" s="97">
        <v>7862770.44</v>
      </c>
    </row>
    <row r="9" spans="1:11" ht="16.5" customHeight="1">
      <c r="A9" s="80"/>
      <c r="B9" s="41"/>
      <c r="C9" s="96" t="s">
        <v>57</v>
      </c>
      <c r="D9" s="104">
        <f>(D5*1000000)/D8</f>
        <v>559.5407446948494</v>
      </c>
      <c r="E9" s="104">
        <f aca="true" t="shared" si="1" ref="E9:J9">(E5*1000000)/E8</f>
        <v>530.6541403693004</v>
      </c>
      <c r="F9" s="104">
        <f t="shared" si="1"/>
        <v>588.3256340980874</v>
      </c>
      <c r="G9" s="104">
        <f t="shared" si="1"/>
        <v>528.2073649399766</v>
      </c>
      <c r="H9" s="104">
        <f t="shared" si="1"/>
        <v>544.374718855155</v>
      </c>
      <c r="I9" s="104">
        <f t="shared" si="1"/>
        <v>818.6632341597045</v>
      </c>
      <c r="J9" s="104">
        <f t="shared" si="1"/>
        <v>563.6635600094907</v>
      </c>
      <c r="K9" s="97">
        <v>517.6734735244286</v>
      </c>
    </row>
    <row r="10" spans="1:11" ht="16.5" customHeight="1">
      <c r="A10" s="80"/>
      <c r="B10" s="41"/>
      <c r="C10" s="98" t="s">
        <v>2</v>
      </c>
      <c r="D10" s="107">
        <v>90812</v>
      </c>
      <c r="E10" s="119">
        <v>85182</v>
      </c>
      <c r="F10" s="107">
        <v>110955</v>
      </c>
      <c r="G10" s="107">
        <v>23533</v>
      </c>
      <c r="H10" s="119">
        <v>49059</v>
      </c>
      <c r="I10" s="107">
        <v>117020</v>
      </c>
      <c r="J10" s="120">
        <v>173835</v>
      </c>
      <c r="K10" s="99">
        <v>2273693</v>
      </c>
    </row>
    <row r="11" spans="1:11" ht="16.5" customHeight="1">
      <c r="A11" s="80"/>
      <c r="B11" s="42"/>
      <c r="C11" s="98" t="s">
        <v>87</v>
      </c>
      <c r="D11" s="121"/>
      <c r="E11" s="122"/>
      <c r="F11" s="121"/>
      <c r="G11" s="121"/>
      <c r="H11" s="122"/>
      <c r="I11" s="121"/>
      <c r="J11" s="123"/>
      <c r="K11" s="100">
        <v>28.917199317343922</v>
      </c>
    </row>
    <row r="12" spans="1:11" ht="16.5" customHeight="1">
      <c r="A12" s="80"/>
      <c r="B12" s="40">
        <v>2012</v>
      </c>
      <c r="C12" s="90" t="s">
        <v>53</v>
      </c>
      <c r="D12" s="110">
        <v>187.00473773</v>
      </c>
      <c r="E12" s="111">
        <v>159.84203695</v>
      </c>
      <c r="F12" s="110">
        <v>262.95237341</v>
      </c>
      <c r="G12" s="110">
        <v>41.131924</v>
      </c>
      <c r="H12" s="111">
        <v>100.658144</v>
      </c>
      <c r="I12" s="110">
        <v>265.76574765</v>
      </c>
      <c r="J12" s="112">
        <v>420.070783</v>
      </c>
      <c r="K12" s="91">
        <v>3967.7031699400004</v>
      </c>
    </row>
    <row r="13" spans="1:11" ht="16.5" customHeight="1">
      <c r="A13" s="80"/>
      <c r="B13" s="41"/>
      <c r="C13" s="92" t="s">
        <v>86</v>
      </c>
      <c r="D13" s="113">
        <v>103.09234473</v>
      </c>
      <c r="E13" s="114">
        <v>84.51678494999999</v>
      </c>
      <c r="F13" s="113">
        <v>137.28403641</v>
      </c>
      <c r="G13" s="113">
        <v>22.236487</v>
      </c>
      <c r="H13" s="114">
        <v>53.270702</v>
      </c>
      <c r="I13" s="113">
        <v>173.87626665000002</v>
      </c>
      <c r="J13" s="115">
        <v>225.950628</v>
      </c>
      <c r="K13" s="93">
        <v>1816.4014489400006</v>
      </c>
    </row>
    <row r="14" spans="1:11" ht="16.5" customHeight="1">
      <c r="A14" s="80"/>
      <c r="B14" s="41"/>
      <c r="C14" s="94" t="s">
        <v>58</v>
      </c>
      <c r="D14" s="116">
        <f aca="true" t="shared" si="2" ref="D14:J14">(D13/D12)*100</f>
        <v>55.12819941430903</v>
      </c>
      <c r="E14" s="116">
        <f t="shared" si="2"/>
        <v>52.87519263561287</v>
      </c>
      <c r="F14" s="116">
        <f t="shared" si="2"/>
        <v>52.20870784685571</v>
      </c>
      <c r="G14" s="116">
        <f t="shared" si="2"/>
        <v>54.06138307558869</v>
      </c>
      <c r="H14" s="116">
        <f t="shared" si="2"/>
        <v>52.92239642328395</v>
      </c>
      <c r="I14" s="116">
        <f t="shared" si="2"/>
        <v>65.42463360590254</v>
      </c>
      <c r="J14" s="116">
        <f t="shared" si="2"/>
        <v>53.78870350999869</v>
      </c>
      <c r="K14" s="95">
        <v>45.779670785389634</v>
      </c>
    </row>
    <row r="15" spans="1:11" ht="16.5" customHeight="1">
      <c r="A15" s="80"/>
      <c r="B15" s="41"/>
      <c r="C15" s="96" t="s">
        <v>18</v>
      </c>
      <c r="D15" s="104">
        <v>323450.81</v>
      </c>
      <c r="E15" s="117">
        <v>288555.8499999999</v>
      </c>
      <c r="F15" s="104">
        <v>427377.0299999999</v>
      </c>
      <c r="G15" s="104">
        <v>71255</v>
      </c>
      <c r="H15" s="117">
        <v>174640.82000000007</v>
      </c>
      <c r="I15" s="104">
        <v>337067.45</v>
      </c>
      <c r="J15" s="118">
        <v>716953.3999999999</v>
      </c>
      <c r="K15" s="97">
        <v>7953357.719999999</v>
      </c>
    </row>
    <row r="16" spans="1:11" ht="16.5" customHeight="1">
      <c r="A16" s="80"/>
      <c r="B16" s="41"/>
      <c r="C16" s="96" t="s">
        <v>57</v>
      </c>
      <c r="D16" s="104">
        <f aca="true" t="shared" si="3" ref="D16:J16">(D12*1000000)/D15</f>
        <v>578.1551072016174</v>
      </c>
      <c r="E16" s="104">
        <f t="shared" si="3"/>
        <v>553.9379532593085</v>
      </c>
      <c r="F16" s="104">
        <f t="shared" si="3"/>
        <v>615.2702530830917</v>
      </c>
      <c r="G16" s="104">
        <f t="shared" si="3"/>
        <v>577.2496526559539</v>
      </c>
      <c r="H16" s="104">
        <f t="shared" si="3"/>
        <v>576.3723738814325</v>
      </c>
      <c r="I16" s="104">
        <f t="shared" si="3"/>
        <v>788.4645866873232</v>
      </c>
      <c r="J16" s="104">
        <f t="shared" si="3"/>
        <v>585.9108597574125</v>
      </c>
      <c r="K16" s="97">
        <v>498.8714590269933</v>
      </c>
    </row>
    <row r="17" spans="1:11" ht="16.5" customHeight="1">
      <c r="A17" s="80"/>
      <c r="B17" s="41"/>
      <c r="C17" s="98" t="s">
        <v>2</v>
      </c>
      <c r="D17" s="107">
        <v>92224</v>
      </c>
      <c r="E17" s="119">
        <v>83923</v>
      </c>
      <c r="F17" s="107">
        <v>113795</v>
      </c>
      <c r="G17" s="107">
        <v>22694</v>
      </c>
      <c r="H17" s="119">
        <v>47891</v>
      </c>
      <c r="I17" s="107">
        <v>130323</v>
      </c>
      <c r="J17" s="120">
        <v>178799</v>
      </c>
      <c r="K17" s="99">
        <v>2308013.1256</v>
      </c>
    </row>
    <row r="18" spans="1:11" ht="16.5" customHeight="1">
      <c r="A18" s="80"/>
      <c r="B18" s="42"/>
      <c r="C18" s="98" t="s">
        <v>87</v>
      </c>
      <c r="D18" s="121"/>
      <c r="E18" s="122"/>
      <c r="F18" s="121"/>
      <c r="G18" s="121"/>
      <c r="H18" s="122"/>
      <c r="I18" s="121"/>
      <c r="J18" s="123"/>
      <c r="K18" s="100">
        <v>29.01935518122276</v>
      </c>
    </row>
    <row r="19" spans="1:11" ht="16.5" customHeight="1">
      <c r="A19" s="80"/>
      <c r="B19" s="40">
        <v>2013</v>
      </c>
      <c r="C19" s="90" t="s">
        <v>53</v>
      </c>
      <c r="D19" s="110">
        <v>190.10458279000002</v>
      </c>
      <c r="E19" s="111">
        <v>160.40340235</v>
      </c>
      <c r="F19" s="110">
        <v>271.132903</v>
      </c>
      <c r="G19" s="110">
        <v>41.95928785</v>
      </c>
      <c r="H19" s="111">
        <v>103.954038</v>
      </c>
      <c r="I19" s="110">
        <v>275.1948311</v>
      </c>
      <c r="J19" s="112">
        <v>446.24850385</v>
      </c>
      <c r="K19" s="91">
        <v>4014.7222995</v>
      </c>
    </row>
    <row r="20" spans="1:11" ht="16.5" customHeight="1">
      <c r="A20" s="80"/>
      <c r="B20" s="41"/>
      <c r="C20" s="92" t="s">
        <v>86</v>
      </c>
      <c r="D20" s="113">
        <v>103.63596082968937</v>
      </c>
      <c r="E20" s="114">
        <v>83.05036047333574</v>
      </c>
      <c r="F20" s="113">
        <v>143.79771391069556</v>
      </c>
      <c r="G20" s="113">
        <v>22.61965026119183</v>
      </c>
      <c r="H20" s="114">
        <v>56.52040180668503</v>
      </c>
      <c r="I20" s="113">
        <v>182.94804778093805</v>
      </c>
      <c r="J20" s="115">
        <v>248.53478263433868</v>
      </c>
      <c r="K20" s="93">
        <v>1835.2846484999998</v>
      </c>
    </row>
    <row r="21" spans="1:11" ht="16.5" customHeight="1">
      <c r="A21" s="80"/>
      <c r="B21" s="41"/>
      <c r="C21" s="94" t="s">
        <v>58</v>
      </c>
      <c r="D21" s="116">
        <f aca="true" t="shared" si="4" ref="D21:J21">(D20/D19)*100</f>
        <v>54.515235408170746</v>
      </c>
      <c r="E21" s="116">
        <f t="shared" si="4"/>
        <v>51.77593446061698</v>
      </c>
      <c r="F21" s="116">
        <f t="shared" si="4"/>
        <v>53.035877357421114</v>
      </c>
      <c r="G21" s="116">
        <f t="shared" si="4"/>
        <v>53.9085657079183</v>
      </c>
      <c r="H21" s="116">
        <f t="shared" si="4"/>
        <v>54.370568853405224</v>
      </c>
      <c r="I21" s="116">
        <f t="shared" si="4"/>
        <v>66.4794636765756</v>
      </c>
      <c r="J21" s="116">
        <f t="shared" si="4"/>
        <v>55.694255664749534</v>
      </c>
      <c r="K21" s="95">
        <v>45.71386291720773</v>
      </c>
    </row>
    <row r="22" spans="1:11" ht="16.5" customHeight="1">
      <c r="A22" s="80"/>
      <c r="B22" s="41"/>
      <c r="C22" s="96" t="s">
        <v>18</v>
      </c>
      <c r="D22" s="104">
        <v>328297.22</v>
      </c>
      <c r="E22" s="117">
        <v>294975.59</v>
      </c>
      <c r="F22" s="104">
        <v>432300.26</v>
      </c>
      <c r="G22" s="104">
        <v>71712.72</v>
      </c>
      <c r="H22" s="117">
        <v>176353.95</v>
      </c>
      <c r="I22" s="104">
        <v>341534.59</v>
      </c>
      <c r="J22" s="118">
        <v>728884.68</v>
      </c>
      <c r="K22" s="97">
        <v>8045928.24</v>
      </c>
    </row>
    <row r="23" spans="1:11" ht="16.5" customHeight="1">
      <c r="A23" s="80"/>
      <c r="B23" s="41"/>
      <c r="C23" s="96" t="s">
        <v>57</v>
      </c>
      <c r="D23" s="104">
        <f aca="true" t="shared" si="5" ref="D23:J23">(D19*1000000)/D22</f>
        <v>579.0624202970712</v>
      </c>
      <c r="E23" s="104">
        <f t="shared" si="5"/>
        <v>543.7853428821007</v>
      </c>
      <c r="F23" s="104">
        <f t="shared" si="5"/>
        <v>627.1865369685413</v>
      </c>
      <c r="G23" s="104">
        <f t="shared" si="5"/>
        <v>585.1024455633534</v>
      </c>
      <c r="H23" s="104">
        <f t="shared" si="5"/>
        <v>589.4624872309353</v>
      </c>
      <c r="I23" s="104">
        <f t="shared" si="5"/>
        <v>805.7597653578806</v>
      </c>
      <c r="J23" s="104">
        <f t="shared" si="5"/>
        <v>612.2347143446615</v>
      </c>
      <c r="K23" s="97">
        <v>498.97565324296255</v>
      </c>
    </row>
    <row r="24" spans="1:11" ht="16.5" customHeight="1">
      <c r="A24" s="80"/>
      <c r="B24" s="41"/>
      <c r="C24" s="98" t="s">
        <v>2</v>
      </c>
      <c r="D24" s="107">
        <v>92276</v>
      </c>
      <c r="E24" s="119">
        <v>80810</v>
      </c>
      <c r="F24" s="107">
        <v>114913</v>
      </c>
      <c r="G24" s="107">
        <v>22835</v>
      </c>
      <c r="H24" s="119">
        <v>47751</v>
      </c>
      <c r="I24" s="107">
        <v>129281</v>
      </c>
      <c r="J24" s="120">
        <v>187639</v>
      </c>
      <c r="K24" s="99">
        <v>2253279</v>
      </c>
    </row>
    <row r="25" spans="1:11" ht="16.5" customHeight="1">
      <c r="A25" s="80"/>
      <c r="B25" s="42"/>
      <c r="C25" s="98" t="s">
        <v>87</v>
      </c>
      <c r="D25" s="121">
        <f>(D24/D22)*100</f>
        <v>28.1074570171505</v>
      </c>
      <c r="E25" s="121">
        <f aca="true" t="shared" si="6" ref="E25:J25">(E24/E22)*100</f>
        <v>27.395487199466235</v>
      </c>
      <c r="F25" s="121">
        <f t="shared" si="6"/>
        <v>26.581755930472955</v>
      </c>
      <c r="G25" s="121">
        <f t="shared" si="6"/>
        <v>31.842328669167756</v>
      </c>
      <c r="H25" s="121">
        <f t="shared" si="6"/>
        <v>27.07679640858625</v>
      </c>
      <c r="I25" s="121">
        <f t="shared" si="6"/>
        <v>37.85297413067297</v>
      </c>
      <c r="J25" s="121">
        <f t="shared" si="6"/>
        <v>25.743304139689144</v>
      </c>
      <c r="K25" s="100">
        <v>28.005208756373396</v>
      </c>
    </row>
    <row r="26" spans="1:11" ht="16.5" customHeight="1">
      <c r="A26" s="80"/>
      <c r="B26" s="40">
        <v>2014</v>
      </c>
      <c r="C26" s="90" t="s">
        <v>53</v>
      </c>
      <c r="D26" s="110">
        <v>173.66634782</v>
      </c>
      <c r="E26" s="111">
        <v>149.563977</v>
      </c>
      <c r="F26" s="110">
        <v>276.85405180000004</v>
      </c>
      <c r="G26" s="110">
        <v>40.159385300000004</v>
      </c>
      <c r="H26" s="111">
        <v>109.0546375</v>
      </c>
      <c r="I26" s="110">
        <v>286.66751525</v>
      </c>
      <c r="J26" s="112">
        <v>466.38655125</v>
      </c>
      <c r="K26" s="91">
        <v>4006.51015486</v>
      </c>
    </row>
    <row r="27" spans="1:11" ht="16.5" customHeight="1">
      <c r="A27" s="80"/>
      <c r="B27" s="41"/>
      <c r="C27" s="92" t="s">
        <v>86</v>
      </c>
      <c r="D27" s="113">
        <v>84.41726781999999</v>
      </c>
      <c r="E27" s="114">
        <v>69.063591</v>
      </c>
      <c r="F27" s="113">
        <v>146.3799548</v>
      </c>
      <c r="G27" s="113">
        <v>20.387495300000005</v>
      </c>
      <c r="H27" s="114">
        <v>60.4479565</v>
      </c>
      <c r="I27" s="113">
        <v>191.72597525</v>
      </c>
      <c r="J27" s="115">
        <v>262.23816125</v>
      </c>
      <c r="K27" s="93">
        <v>1764.8359648599999</v>
      </c>
    </row>
    <row r="28" spans="1:11" ht="16.5" customHeight="1">
      <c r="A28" s="80"/>
      <c r="B28" s="41"/>
      <c r="C28" s="94" t="s">
        <v>58</v>
      </c>
      <c r="D28" s="116">
        <f aca="true" t="shared" si="7" ref="D28:J28">(D27/D26)*100</f>
        <v>48.608880695467825</v>
      </c>
      <c r="E28" s="116">
        <f t="shared" si="7"/>
        <v>46.17662112582096</v>
      </c>
      <c r="F28" s="116">
        <f t="shared" si="7"/>
        <v>52.87260701018932</v>
      </c>
      <c r="G28" s="116">
        <f t="shared" si="7"/>
        <v>50.766452593087884</v>
      </c>
      <c r="H28" s="116">
        <f t="shared" si="7"/>
        <v>55.42905637552552</v>
      </c>
      <c r="I28" s="116">
        <f t="shared" si="7"/>
        <v>66.88095617768117</v>
      </c>
      <c r="J28" s="116">
        <f t="shared" si="7"/>
        <v>56.227642188042196</v>
      </c>
      <c r="K28" s="95">
        <v>44.0492073312034</v>
      </c>
    </row>
    <row r="29" spans="1:11" ht="16.5" customHeight="1">
      <c r="A29" s="80"/>
      <c r="B29" s="41"/>
      <c r="C29" s="96" t="s">
        <v>18</v>
      </c>
      <c r="D29" s="104">
        <v>332943.56242</v>
      </c>
      <c r="E29" s="117">
        <v>300218.5253300001</v>
      </c>
      <c r="F29" s="104">
        <v>437656.59635</v>
      </c>
      <c r="G29" s="104">
        <v>72404.12523</v>
      </c>
      <c r="H29" s="117">
        <v>177355.69863000003</v>
      </c>
      <c r="I29" s="104">
        <v>345312.15057000006</v>
      </c>
      <c r="J29" s="118">
        <v>741026.81224</v>
      </c>
      <c r="K29" s="97">
        <v>8146907.078300001</v>
      </c>
    </row>
    <row r="30" spans="1:11" ht="16.5" customHeight="1">
      <c r="A30" s="80"/>
      <c r="B30" s="41"/>
      <c r="C30" s="96" t="s">
        <v>57</v>
      </c>
      <c r="D30" s="104">
        <f aca="true" t="shared" si="8" ref="D30:J30">(D26*1000000)/D29</f>
        <v>521.608967470962</v>
      </c>
      <c r="E30" s="104">
        <f t="shared" si="8"/>
        <v>498.1837041388413</v>
      </c>
      <c r="F30" s="104">
        <f t="shared" si="8"/>
        <v>632.5828380262685</v>
      </c>
      <c r="G30" s="104">
        <f t="shared" si="8"/>
        <v>554.6560388987383</v>
      </c>
      <c r="H30" s="104">
        <f t="shared" si="8"/>
        <v>614.8922100750204</v>
      </c>
      <c r="I30" s="104">
        <f t="shared" si="8"/>
        <v>830.1692100228837</v>
      </c>
      <c r="J30" s="104">
        <f t="shared" si="8"/>
        <v>629.3787802902725</v>
      </c>
      <c r="K30" s="97">
        <v>491.7829694574141</v>
      </c>
    </row>
    <row r="31" spans="1:11" ht="16.5" customHeight="1">
      <c r="A31" s="80"/>
      <c r="B31" s="41"/>
      <c r="C31" s="98" t="s">
        <v>2</v>
      </c>
      <c r="D31" s="107">
        <v>87315</v>
      </c>
      <c r="E31" s="119">
        <v>80070</v>
      </c>
      <c r="F31" s="107">
        <v>115016</v>
      </c>
      <c r="G31" s="107">
        <v>23263</v>
      </c>
      <c r="H31" s="119">
        <v>43990</v>
      </c>
      <c r="I31" s="107">
        <v>130594</v>
      </c>
      <c r="J31" s="120">
        <v>199453</v>
      </c>
      <c r="K31" s="99">
        <v>2191164</v>
      </c>
    </row>
    <row r="32" spans="1:11" ht="16.5" customHeight="1">
      <c r="A32" s="80"/>
      <c r="B32" s="42"/>
      <c r="C32" s="98" t="s">
        <v>87</v>
      </c>
      <c r="D32" s="121">
        <f aca="true" t="shared" si="9" ref="D32:J32">(D31/D29)*100</f>
        <v>26.22516542003426</v>
      </c>
      <c r="E32" s="121">
        <f t="shared" si="9"/>
        <v>26.67057268101197</v>
      </c>
      <c r="F32" s="121">
        <f t="shared" si="9"/>
        <v>26.279964922091594</v>
      </c>
      <c r="G32" s="121">
        <f t="shared" si="9"/>
        <v>32.12938479140852</v>
      </c>
      <c r="H32" s="121">
        <f t="shared" si="9"/>
        <v>24.803262787609697</v>
      </c>
      <c r="I32" s="121">
        <f t="shared" si="9"/>
        <v>37.81911519314656</v>
      </c>
      <c r="J32" s="121">
        <f t="shared" si="9"/>
        <v>26.915760226959527</v>
      </c>
      <c r="K32" s="100">
        <v>26.895654742845377</v>
      </c>
    </row>
    <row r="33" spans="1:11" ht="16.5" customHeight="1">
      <c r="A33" s="80"/>
      <c r="B33" s="40">
        <v>2015</v>
      </c>
      <c r="C33" s="90" t="s">
        <v>53</v>
      </c>
      <c r="D33" s="110">
        <v>148.8445543</v>
      </c>
      <c r="E33" s="111">
        <v>145.14223346</v>
      </c>
      <c r="F33" s="110">
        <v>298.5676789</v>
      </c>
      <c r="G33" s="110">
        <v>41.614717649999996</v>
      </c>
      <c r="H33" s="111">
        <v>113.73102069999999</v>
      </c>
      <c r="I33" s="110">
        <v>264.01687115</v>
      </c>
      <c r="J33" s="112">
        <v>494.95649894999997</v>
      </c>
      <c r="K33" s="91">
        <v>4086.226723</v>
      </c>
    </row>
    <row r="34" spans="1:11" ht="16.5" customHeight="1">
      <c r="A34" s="80"/>
      <c r="B34" s="41"/>
      <c r="C34" s="92" t="s">
        <v>86</v>
      </c>
      <c r="D34" s="113">
        <v>54.75509928728719</v>
      </c>
      <c r="E34" s="114">
        <v>59.71215969851024</v>
      </c>
      <c r="F34" s="113">
        <v>161.40386435928866</v>
      </c>
      <c r="G34" s="113">
        <v>20.914935167207755</v>
      </c>
      <c r="H34" s="114">
        <v>62.818743407034084</v>
      </c>
      <c r="I34" s="113">
        <v>164.08662948479636</v>
      </c>
      <c r="J34" s="115">
        <v>279.61483411462734</v>
      </c>
      <c r="K34" s="93">
        <v>1731.026729</v>
      </c>
    </row>
    <row r="35" spans="1:11" ht="16.5" customHeight="1">
      <c r="A35" s="80"/>
      <c r="B35" s="41"/>
      <c r="C35" s="94" t="s">
        <v>58</v>
      </c>
      <c r="D35" s="116">
        <f aca="true" t="shared" si="10" ref="D35:K35">(D34/D33)*100</f>
        <v>36.78676693601224</v>
      </c>
      <c r="E35" s="116">
        <f t="shared" si="10"/>
        <v>41.14044429043902</v>
      </c>
      <c r="F35" s="116">
        <f t="shared" si="10"/>
        <v>54.05938946705214</v>
      </c>
      <c r="G35" s="116">
        <f t="shared" si="10"/>
        <v>50.25850551988007</v>
      </c>
      <c r="H35" s="116">
        <f t="shared" si="10"/>
        <v>55.23448485768676</v>
      </c>
      <c r="I35" s="116">
        <f t="shared" si="10"/>
        <v>62.150054566615665</v>
      </c>
      <c r="J35" s="116">
        <f t="shared" si="10"/>
        <v>56.49280991517473</v>
      </c>
      <c r="K35" s="95">
        <f t="shared" si="10"/>
        <v>42.36247389937105</v>
      </c>
    </row>
    <row r="36" spans="1:11" ht="16.5" customHeight="1">
      <c r="A36" s="80"/>
      <c r="B36" s="41"/>
      <c r="C36" s="96" t="s">
        <v>18</v>
      </c>
      <c r="D36" s="104">
        <v>336657.56110000005</v>
      </c>
      <c r="E36" s="117">
        <v>305276.63554000005</v>
      </c>
      <c r="F36" s="104">
        <v>444639.17551</v>
      </c>
      <c r="G36" s="104">
        <v>72901.06354999999</v>
      </c>
      <c r="H36" s="117">
        <v>178551.09083</v>
      </c>
      <c r="I36" s="104">
        <v>348733.50928999996</v>
      </c>
      <c r="J36" s="118">
        <v>753402.51648</v>
      </c>
      <c r="K36" s="97">
        <v>8245406.51144</v>
      </c>
    </row>
    <row r="37" spans="1:11" ht="16.5" customHeight="1">
      <c r="A37" s="80"/>
      <c r="B37" s="41"/>
      <c r="C37" s="96" t="s">
        <v>57</v>
      </c>
      <c r="D37" s="104">
        <f aca="true" t="shared" si="11" ref="D37:K37">(D33*1000000)/D36</f>
        <v>442.1244953289124</v>
      </c>
      <c r="E37" s="104">
        <f t="shared" si="11"/>
        <v>475.44494587101207</v>
      </c>
      <c r="F37" s="104">
        <f t="shared" si="11"/>
        <v>671.4830706438397</v>
      </c>
      <c r="G37" s="104">
        <f t="shared" si="11"/>
        <v>570.8382789430513</v>
      </c>
      <c r="H37" s="104">
        <f t="shared" si="11"/>
        <v>636.9662608686286</v>
      </c>
      <c r="I37" s="104">
        <f t="shared" si="11"/>
        <v>757.0734217297389</v>
      </c>
      <c r="J37" s="104">
        <f t="shared" si="11"/>
        <v>656.9615685152005</v>
      </c>
      <c r="K37" s="97">
        <f t="shared" si="11"/>
        <v>495.57613894846895</v>
      </c>
    </row>
    <row r="38" spans="1:11" ht="16.5" customHeight="1">
      <c r="A38" s="80"/>
      <c r="B38" s="41"/>
      <c r="C38" s="98" t="s">
        <v>2</v>
      </c>
      <c r="D38" s="107">
        <v>68220</v>
      </c>
      <c r="E38" s="119">
        <v>74273</v>
      </c>
      <c r="F38" s="107">
        <v>121936</v>
      </c>
      <c r="G38" s="107">
        <v>23369</v>
      </c>
      <c r="H38" s="119">
        <v>44855</v>
      </c>
      <c r="I38" s="107">
        <v>109990</v>
      </c>
      <c r="J38" s="120">
        <v>205725.03693219004</v>
      </c>
      <c r="K38" s="99">
        <v>2222034.231493881</v>
      </c>
    </row>
    <row r="39" spans="1:11" ht="16.5" customHeight="1">
      <c r="A39" s="80"/>
      <c r="B39" s="42"/>
      <c r="C39" s="98" t="s">
        <v>87</v>
      </c>
      <c r="D39" s="121">
        <f aca="true" t="shared" si="12" ref="D39:K39">(D38/D36)*100</f>
        <v>20.26391439927769</v>
      </c>
      <c r="E39" s="121">
        <f t="shared" si="12"/>
        <v>24.32973616491135</v>
      </c>
      <c r="F39" s="121">
        <f t="shared" si="12"/>
        <v>27.423584496381753</v>
      </c>
      <c r="G39" s="121">
        <f t="shared" si="12"/>
        <v>32.05577375969572</v>
      </c>
      <c r="H39" s="121">
        <f t="shared" si="12"/>
        <v>25.12166113995172</v>
      </c>
      <c r="I39" s="121">
        <f t="shared" si="12"/>
        <v>31.53984262193011</v>
      </c>
      <c r="J39" s="121">
        <f t="shared" si="12"/>
        <v>27.306125534775973</v>
      </c>
      <c r="K39" s="100">
        <f t="shared" si="12"/>
        <v>26.948752962160732</v>
      </c>
    </row>
    <row r="40" spans="1:11" ht="16.5" customHeight="1">
      <c r="A40" s="80"/>
      <c r="B40" s="40">
        <v>2016</v>
      </c>
      <c r="C40" s="90" t="s">
        <v>53</v>
      </c>
      <c r="D40" s="112">
        <v>151.59225759999998</v>
      </c>
      <c r="E40" s="112">
        <v>149.37107372</v>
      </c>
      <c r="F40" s="112">
        <v>313.4657871</v>
      </c>
      <c r="G40" s="112">
        <v>41.2626949</v>
      </c>
      <c r="H40" s="112">
        <v>122.3532365</v>
      </c>
      <c r="I40" s="112">
        <v>265.071564</v>
      </c>
      <c r="J40" s="112">
        <v>530.273824</v>
      </c>
      <c r="K40" s="91">
        <v>4309.703472239999</v>
      </c>
    </row>
    <row r="41" spans="1:11" ht="16.5" customHeight="1">
      <c r="A41" s="80"/>
      <c r="B41" s="41"/>
      <c r="C41" s="92" t="s">
        <v>86</v>
      </c>
      <c r="D41" s="115">
        <v>52.300980666</v>
      </c>
      <c r="E41" s="115">
        <v>58.784763864</v>
      </c>
      <c r="F41" s="115">
        <v>168.09366693500002</v>
      </c>
      <c r="G41" s="115">
        <v>19.526914342</v>
      </c>
      <c r="H41" s="115">
        <v>69.014990952</v>
      </c>
      <c r="I41" s="115">
        <v>159.93502374599998</v>
      </c>
      <c r="J41" s="115">
        <v>302.304853428</v>
      </c>
      <c r="K41" s="93">
        <v>1830.17105724</v>
      </c>
    </row>
    <row r="42" spans="1:11" ht="16.5" customHeight="1">
      <c r="A42" s="80"/>
      <c r="B42" s="41"/>
      <c r="C42" s="94" t="s">
        <v>58</v>
      </c>
      <c r="D42" s="116">
        <f aca="true" t="shared" si="13" ref="D42:K42">(D41/D40)*100</f>
        <v>34.501089629527364</v>
      </c>
      <c r="E42" s="116">
        <f t="shared" si="13"/>
        <v>39.35485124395208</v>
      </c>
      <c r="F42" s="116">
        <f t="shared" si="13"/>
        <v>53.62424668098652</v>
      </c>
      <c r="G42" s="116">
        <f t="shared" si="13"/>
        <v>47.323410139166654</v>
      </c>
      <c r="H42" s="116">
        <f t="shared" si="13"/>
        <v>56.40634684150755</v>
      </c>
      <c r="I42" s="116">
        <f t="shared" si="13"/>
        <v>60.33654509466733</v>
      </c>
      <c r="J42" s="116">
        <f t="shared" si="13"/>
        <v>57.00919784190592</v>
      </c>
      <c r="K42" s="95">
        <f t="shared" si="13"/>
        <v>42.466287275415624</v>
      </c>
    </row>
    <row r="43" spans="1:11" ht="16.5" customHeight="1">
      <c r="A43" s="80"/>
      <c r="B43" s="41"/>
      <c r="C43" s="96" t="s">
        <v>18</v>
      </c>
      <c r="D43" s="118">
        <v>340501.86204000004</v>
      </c>
      <c r="E43" s="118">
        <v>309622.53247</v>
      </c>
      <c r="F43" s="118">
        <v>449944.21407</v>
      </c>
      <c r="G43" s="118">
        <v>73165.38472</v>
      </c>
      <c r="H43" s="118">
        <v>179083.65024</v>
      </c>
      <c r="I43" s="118">
        <v>350680.42123</v>
      </c>
      <c r="J43" s="118">
        <v>763828.45841</v>
      </c>
      <c r="K43" s="97">
        <v>8317093.550050001</v>
      </c>
    </row>
    <row r="44" spans="1:11" ht="16.5" customHeight="1">
      <c r="A44" s="80"/>
      <c r="B44" s="41"/>
      <c r="C44" s="96" t="s">
        <v>57</v>
      </c>
      <c r="D44" s="104">
        <f aca="true" t="shared" si="14" ref="D44:K44">(D40*1000000)/D43</f>
        <v>445.2024335249946</v>
      </c>
      <c r="E44" s="104">
        <f t="shared" si="14"/>
        <v>482.4295975115212</v>
      </c>
      <c r="F44" s="104">
        <f t="shared" si="14"/>
        <v>696.6770041657489</v>
      </c>
      <c r="G44" s="104">
        <f t="shared" si="14"/>
        <v>563.9647089659969</v>
      </c>
      <c r="H44" s="104">
        <f t="shared" si="14"/>
        <v>683.2183526303356</v>
      </c>
      <c r="I44" s="104">
        <f t="shared" si="14"/>
        <v>755.8778533180447</v>
      </c>
      <c r="J44" s="104">
        <f t="shared" si="14"/>
        <v>694.2315622853699</v>
      </c>
      <c r="K44" s="97">
        <f t="shared" si="14"/>
        <v>518.1742211152706</v>
      </c>
    </row>
    <row r="45" spans="1:11" ht="16.5" customHeight="1">
      <c r="A45" s="80"/>
      <c r="B45" s="41"/>
      <c r="C45" s="98" t="s">
        <v>2</v>
      </c>
      <c r="D45" s="120">
        <v>70435</v>
      </c>
      <c r="E45" s="120">
        <v>75214</v>
      </c>
      <c r="F45" s="120">
        <v>123622</v>
      </c>
      <c r="G45" s="120">
        <v>22833</v>
      </c>
      <c r="H45" s="120">
        <v>44589</v>
      </c>
      <c r="I45" s="120">
        <v>107774</v>
      </c>
      <c r="J45" s="120">
        <v>210609</v>
      </c>
      <c r="K45" s="99">
        <v>2278684</v>
      </c>
    </row>
    <row r="46" spans="1:11" ht="16.5" customHeight="1">
      <c r="A46" s="80"/>
      <c r="B46" s="42"/>
      <c r="C46" s="98" t="s">
        <v>87</v>
      </c>
      <c r="D46" s="121">
        <f aca="true" t="shared" si="15" ref="D46:K46">(D45/D43)*100</f>
        <v>20.68564312042609</v>
      </c>
      <c r="E46" s="121">
        <f t="shared" si="15"/>
        <v>24.29215968230208</v>
      </c>
      <c r="F46" s="121">
        <f t="shared" si="15"/>
        <v>27.474961591742463</v>
      </c>
      <c r="G46" s="121">
        <f t="shared" si="15"/>
        <v>31.20738049472529</v>
      </c>
      <c r="H46" s="121">
        <f t="shared" si="15"/>
        <v>24.8984203416916</v>
      </c>
      <c r="I46" s="121">
        <f t="shared" si="15"/>
        <v>30.732824952698035</v>
      </c>
      <c r="J46" s="121">
        <f t="shared" si="15"/>
        <v>27.57281398475356</v>
      </c>
      <c r="K46" s="100">
        <f t="shared" si="15"/>
        <v>27.397599729851553</v>
      </c>
    </row>
    <row r="47" spans="1:11" ht="16.5" customHeight="1">
      <c r="A47" s="80"/>
      <c r="B47" s="40">
        <v>2017</v>
      </c>
      <c r="C47" s="90" t="s">
        <v>53</v>
      </c>
      <c r="D47" s="112">
        <v>157.47504005000002</v>
      </c>
      <c r="E47" s="112">
        <v>159.00110868000002</v>
      </c>
      <c r="F47" s="112">
        <v>326.5244445</v>
      </c>
      <c r="G47" s="112">
        <v>45.57470565</v>
      </c>
      <c r="H47" s="112">
        <v>123.69156575</v>
      </c>
      <c r="I47" s="112">
        <v>280.55860975</v>
      </c>
      <c r="J47" s="112">
        <v>584.4000480599999</v>
      </c>
      <c r="K47" s="91">
        <v>4488.98997504</v>
      </c>
    </row>
    <row r="48" spans="1:11" ht="16.5" customHeight="1">
      <c r="A48" s="80"/>
      <c r="B48" s="41"/>
      <c r="C48" s="92" t="s">
        <v>86</v>
      </c>
      <c r="D48" s="115">
        <v>52.753671305</v>
      </c>
      <c r="E48" s="115">
        <v>63.163348536</v>
      </c>
      <c r="F48" s="115">
        <v>171.003266606</v>
      </c>
      <c r="G48" s="115">
        <v>22.7589471</v>
      </c>
      <c r="H48" s="115">
        <v>67.876726546</v>
      </c>
      <c r="I48" s="115">
        <v>170.262235105</v>
      </c>
      <c r="J48" s="115">
        <v>343.112508934</v>
      </c>
      <c r="K48" s="93">
        <v>1873.5781804560002</v>
      </c>
    </row>
    <row r="49" spans="1:11" ht="16.5" customHeight="1">
      <c r="A49" s="80"/>
      <c r="B49" s="41"/>
      <c r="C49" s="94" t="s">
        <v>58</v>
      </c>
      <c r="D49" s="116">
        <f aca="true" t="shared" si="16" ref="D49:K49">(D48/D47)*100</f>
        <v>33.499703374103056</v>
      </c>
      <c r="E49" s="116">
        <f t="shared" si="16"/>
        <v>39.72509944136321</v>
      </c>
      <c r="F49" s="116">
        <f t="shared" si="16"/>
        <v>52.370739614258795</v>
      </c>
      <c r="G49" s="116">
        <f t="shared" si="16"/>
        <v>49.93767217013282</v>
      </c>
      <c r="H49" s="116">
        <f t="shared" si="16"/>
        <v>54.87579216451143</v>
      </c>
      <c r="I49" s="116">
        <f t="shared" si="16"/>
        <v>60.686868692683205</v>
      </c>
      <c r="J49" s="116">
        <f t="shared" si="16"/>
        <v>58.71192346287639</v>
      </c>
      <c r="K49" s="95">
        <f t="shared" si="16"/>
        <v>41.7371878946846</v>
      </c>
    </row>
    <row r="50" spans="1:11" ht="16.5" customHeight="1">
      <c r="A50" s="80"/>
      <c r="B50" s="41"/>
      <c r="C50" s="96" t="s">
        <v>18</v>
      </c>
      <c r="D50" s="118">
        <v>342832.25005000003</v>
      </c>
      <c r="E50" s="118">
        <v>313405.26402</v>
      </c>
      <c r="F50" s="118">
        <v>453210.73474</v>
      </c>
      <c r="G50" s="118">
        <v>73246.83481</v>
      </c>
      <c r="H50" s="118">
        <v>178252.60404999997</v>
      </c>
      <c r="I50" s="118">
        <v>351181.68608</v>
      </c>
      <c r="J50" s="118">
        <v>773020.1454</v>
      </c>
      <c r="K50" s="97">
        <v>8382809.535629998</v>
      </c>
    </row>
    <row r="51" spans="1:11" ht="16.5" customHeight="1">
      <c r="A51" s="80"/>
      <c r="B51" s="41"/>
      <c r="C51" s="96" t="s">
        <v>57</v>
      </c>
      <c r="D51" s="104">
        <f aca="true" t="shared" si="17" ref="D51:K51">(D47*1000000)/D50</f>
        <v>459.3355497536571</v>
      </c>
      <c r="E51" s="104">
        <f t="shared" si="17"/>
        <v>507.33388023072047</v>
      </c>
      <c r="F51" s="104">
        <f t="shared" si="17"/>
        <v>720.4693522701356</v>
      </c>
      <c r="G51" s="104">
        <f t="shared" si="17"/>
        <v>622.2071679714128</v>
      </c>
      <c r="H51" s="104">
        <f t="shared" si="17"/>
        <v>693.9116901501446</v>
      </c>
      <c r="I51" s="104">
        <f t="shared" si="17"/>
        <v>798.8987491964148</v>
      </c>
      <c r="J51" s="104">
        <f t="shared" si="17"/>
        <v>755.9958838557843</v>
      </c>
      <c r="K51" s="97">
        <f t="shared" si="17"/>
        <v>535.4994594545128</v>
      </c>
    </row>
    <row r="52" spans="1:11" ht="16.5" customHeight="1">
      <c r="A52" s="80"/>
      <c r="B52" s="41"/>
      <c r="C52" s="98" t="s">
        <v>2</v>
      </c>
      <c r="D52" s="120">
        <v>69434</v>
      </c>
      <c r="E52" s="120">
        <v>81100</v>
      </c>
      <c r="F52" s="120">
        <v>120208</v>
      </c>
      <c r="G52" s="120">
        <v>21134</v>
      </c>
      <c r="H52" s="120">
        <v>43654</v>
      </c>
      <c r="I52" s="120">
        <v>107286</v>
      </c>
      <c r="J52" s="120">
        <v>229965</v>
      </c>
      <c r="K52" s="99">
        <v>2217239</v>
      </c>
    </row>
    <row r="53" spans="1:11" ht="16.5" customHeight="1">
      <c r="A53" s="80"/>
      <c r="B53" s="42"/>
      <c r="C53" s="101" t="s">
        <v>87</v>
      </c>
      <c r="D53" s="121">
        <f aca="true" t="shared" si="18" ref="D53:K53">(D52/D50)*100</f>
        <v>20.253053786472382</v>
      </c>
      <c r="E53" s="121">
        <f t="shared" si="18"/>
        <v>25.877038234694293</v>
      </c>
      <c r="F53" s="121">
        <f t="shared" si="18"/>
        <v>26.523643591311107</v>
      </c>
      <c r="G53" s="121">
        <f t="shared" si="18"/>
        <v>28.853123899238696</v>
      </c>
      <c r="H53" s="121">
        <f t="shared" si="18"/>
        <v>24.48996480733321</v>
      </c>
      <c r="I53" s="121">
        <f t="shared" si="18"/>
        <v>30.549998548489228</v>
      </c>
      <c r="J53" s="121">
        <f t="shared" si="18"/>
        <v>29.748901289112506</v>
      </c>
      <c r="K53" s="100">
        <f t="shared" si="18"/>
        <v>26.44983153411664</v>
      </c>
    </row>
    <row r="54" spans="1:11" ht="16.5" customHeight="1">
      <c r="A54" s="80"/>
      <c r="B54" s="40">
        <v>2018</v>
      </c>
      <c r="C54" s="90" t="s">
        <v>53</v>
      </c>
      <c r="D54" s="112">
        <v>165.26029715</v>
      </c>
      <c r="E54" s="112">
        <v>167.295826</v>
      </c>
      <c r="F54" s="112">
        <v>334.97278795</v>
      </c>
      <c r="G54" s="112">
        <v>46.248425</v>
      </c>
      <c r="H54" s="112">
        <v>121.35912425</v>
      </c>
      <c r="I54" s="112">
        <v>292.41913</v>
      </c>
      <c r="J54" s="112">
        <v>662.288685</v>
      </c>
      <c r="K54" s="91">
        <v>4725.860632</v>
      </c>
    </row>
    <row r="55" spans="1:11" ht="16.5" customHeight="1">
      <c r="A55" s="80"/>
      <c r="B55" s="41"/>
      <c r="C55" s="92" t="s">
        <v>86</v>
      </c>
      <c r="D55" s="115">
        <v>55.541412435999995</v>
      </c>
      <c r="E55" s="115">
        <v>66.59442817499999</v>
      </c>
      <c r="F55" s="115">
        <v>170.27746595</v>
      </c>
      <c r="G55" s="115">
        <v>22.464677824000002</v>
      </c>
      <c r="H55" s="115">
        <v>63.307596828</v>
      </c>
      <c r="I55" s="115">
        <v>177.498311187</v>
      </c>
      <c r="J55" s="115">
        <v>408.30345701</v>
      </c>
      <c r="K55" s="93">
        <v>1981.313671</v>
      </c>
    </row>
    <row r="56" spans="1:11" ht="16.5" customHeight="1">
      <c r="A56" s="80"/>
      <c r="B56" s="41"/>
      <c r="C56" s="94" t="s">
        <v>58</v>
      </c>
      <c r="D56" s="116">
        <f aca="true" t="shared" si="19" ref="D56:K56">(D55/D54)*100</f>
        <v>33.60844279832519</v>
      </c>
      <c r="E56" s="116">
        <f t="shared" si="19"/>
        <v>39.8063895359828</v>
      </c>
      <c r="F56" s="116">
        <f t="shared" si="19"/>
        <v>50.833223496177425</v>
      </c>
      <c r="G56" s="116">
        <f t="shared" si="19"/>
        <v>48.573930515471616</v>
      </c>
      <c r="H56" s="116">
        <f t="shared" si="19"/>
        <v>52.16550236271173</v>
      </c>
      <c r="I56" s="116">
        <f t="shared" si="19"/>
        <v>60.69996555526309</v>
      </c>
      <c r="J56" s="116">
        <f t="shared" si="19"/>
        <v>61.650374867872</v>
      </c>
      <c r="K56" s="95">
        <f t="shared" si="19"/>
        <v>41.924928077311954</v>
      </c>
    </row>
    <row r="57" spans="1:11" ht="16.5" customHeight="1">
      <c r="A57" s="80"/>
      <c r="B57" s="41"/>
      <c r="C57" s="96" t="s">
        <v>18</v>
      </c>
      <c r="D57" s="118">
        <v>345467.84679</v>
      </c>
      <c r="E57" s="118">
        <v>316907.004</v>
      </c>
      <c r="F57" s="118">
        <v>458520.6817554388</v>
      </c>
      <c r="G57" s="118">
        <v>73385.43573</v>
      </c>
      <c r="H57" s="118">
        <v>177272.60283</v>
      </c>
      <c r="I57" s="118">
        <v>350808.83979</v>
      </c>
      <c r="J57" s="118">
        <v>779889.51991</v>
      </c>
      <c r="K57" s="97">
        <v>8458778.52743</v>
      </c>
    </row>
    <row r="58" spans="1:11" ht="16.5" customHeight="1">
      <c r="A58" s="80"/>
      <c r="B58" s="41"/>
      <c r="C58" s="96" t="s">
        <v>57</v>
      </c>
      <c r="D58" s="104">
        <f aca="true" t="shared" si="20" ref="D58:K58">(D54*1000000)/D57</f>
        <v>478.36665173201203</v>
      </c>
      <c r="E58" s="104">
        <f t="shared" si="20"/>
        <v>527.9019519555964</v>
      </c>
      <c r="F58" s="104">
        <f t="shared" si="20"/>
        <v>730.551098954931</v>
      </c>
      <c r="G58" s="104">
        <f t="shared" si="20"/>
        <v>630.2125829184608</v>
      </c>
      <c r="H58" s="104">
        <f t="shared" si="20"/>
        <v>684.5904122386039</v>
      </c>
      <c r="I58" s="104">
        <f t="shared" si="20"/>
        <v>833.5569028849072</v>
      </c>
      <c r="J58" s="104">
        <f t="shared" si="20"/>
        <v>849.2083405306289</v>
      </c>
      <c r="K58" s="97">
        <f t="shared" si="20"/>
        <v>558.6930331223415</v>
      </c>
    </row>
    <row r="59" spans="1:11" ht="16.5" customHeight="1">
      <c r="A59" s="80"/>
      <c r="B59" s="41"/>
      <c r="C59" s="98" t="s">
        <v>2</v>
      </c>
      <c r="D59" s="120">
        <v>69525</v>
      </c>
      <c r="E59" s="120">
        <v>86790</v>
      </c>
      <c r="F59" s="120">
        <v>106878</v>
      </c>
      <c r="G59" s="120">
        <v>20750</v>
      </c>
      <c r="H59" s="120">
        <v>38086</v>
      </c>
      <c r="I59" s="120">
        <v>104551</v>
      </c>
      <c r="J59" s="120">
        <v>255861</v>
      </c>
      <c r="K59" s="99">
        <v>2219531.23</v>
      </c>
    </row>
    <row r="60" spans="1:11" ht="16.5" customHeight="1">
      <c r="A60" s="80"/>
      <c r="B60" s="42"/>
      <c r="C60" s="101" t="s">
        <v>87</v>
      </c>
      <c r="D60" s="121">
        <f aca="true" t="shared" si="21" ref="D60:K60">(D59/D57)*100</f>
        <v>20.124883008942437</v>
      </c>
      <c r="E60" s="121">
        <f t="shared" si="21"/>
        <v>27.386583099943095</v>
      </c>
      <c r="F60" s="121">
        <f t="shared" si="21"/>
        <v>23.30930844620124</v>
      </c>
      <c r="G60" s="121">
        <f t="shared" si="21"/>
        <v>28.275365259591133</v>
      </c>
      <c r="H60" s="121">
        <f t="shared" si="21"/>
        <v>21.484425338146316</v>
      </c>
      <c r="I60" s="121">
        <f t="shared" si="21"/>
        <v>29.802840790039948</v>
      </c>
      <c r="J60" s="121">
        <f t="shared" si="21"/>
        <v>32.807339176647304</v>
      </c>
      <c r="K60" s="100">
        <f t="shared" si="21"/>
        <v>26.239382232346404</v>
      </c>
    </row>
    <row r="61" spans="1:11" ht="16.5" customHeight="1">
      <c r="A61" s="80"/>
      <c r="B61" s="40">
        <v>2019</v>
      </c>
      <c r="C61" s="90" t="s">
        <v>53</v>
      </c>
      <c r="D61" s="112">
        <v>168.8065855</v>
      </c>
      <c r="E61" s="112">
        <v>171.918344</v>
      </c>
      <c r="F61" s="112">
        <v>348.345338</v>
      </c>
      <c r="G61" s="112">
        <v>50.90286</v>
      </c>
      <c r="H61" s="112">
        <v>122.212244</v>
      </c>
      <c r="I61" s="112">
        <v>302.11540025</v>
      </c>
      <c r="J61" s="112">
        <v>763.106433</v>
      </c>
      <c r="K61" s="91">
        <v>4973.05962</v>
      </c>
    </row>
    <row r="62" spans="1:11" ht="16.5" customHeight="1">
      <c r="A62" s="80"/>
      <c r="B62" s="41"/>
      <c r="C62" s="92" t="s">
        <v>86</v>
      </c>
      <c r="D62" s="115">
        <v>55.9976605</v>
      </c>
      <c r="E62" s="115">
        <v>68.014379</v>
      </c>
      <c r="F62" s="115">
        <v>177.346218</v>
      </c>
      <c r="G62" s="115">
        <v>26.514404</v>
      </c>
      <c r="H62" s="115">
        <v>63.034624</v>
      </c>
      <c r="I62" s="115">
        <v>184.65583425</v>
      </c>
      <c r="J62" s="115">
        <v>500.62222</v>
      </c>
      <c r="K62" s="93">
        <v>2145.613683</v>
      </c>
    </row>
    <row r="63" spans="1:11" ht="16.5" customHeight="1">
      <c r="A63" s="80"/>
      <c r="B63" s="41"/>
      <c r="C63" s="94" t="s">
        <v>58</v>
      </c>
      <c r="D63" s="116">
        <f aca="true" t="shared" si="22" ref="D63:K63">(D62/D61)*100</f>
        <v>33.17267530418711</v>
      </c>
      <c r="E63" s="116">
        <f t="shared" si="22"/>
        <v>39.562025446219984</v>
      </c>
      <c r="F63" s="116">
        <f t="shared" si="22"/>
        <v>50.91103530141115</v>
      </c>
      <c r="G63" s="116">
        <f t="shared" si="22"/>
        <v>52.08824022854511</v>
      </c>
      <c r="H63" s="116">
        <f t="shared" si="22"/>
        <v>51.57799410016561</v>
      </c>
      <c r="I63" s="116">
        <f t="shared" si="22"/>
        <v>61.12096043339651</v>
      </c>
      <c r="J63" s="116">
        <f t="shared" si="22"/>
        <v>65.60319745070214</v>
      </c>
      <c r="K63" s="95">
        <f t="shared" si="22"/>
        <v>43.14474080244387</v>
      </c>
    </row>
    <row r="64" spans="1:11" ht="16.5" customHeight="1">
      <c r="A64" s="80"/>
      <c r="B64" s="41"/>
      <c r="C64" s="96" t="s">
        <v>18</v>
      </c>
      <c r="D64" s="118">
        <v>348079.85924</v>
      </c>
      <c r="E64" s="118">
        <v>320464.16379</v>
      </c>
      <c r="F64" s="118">
        <v>461057.9224100001</v>
      </c>
      <c r="G64" s="118">
        <v>73499.78832999998</v>
      </c>
      <c r="H64" s="118">
        <v>176881.71019999997</v>
      </c>
      <c r="I64" s="118">
        <v>350190.52362</v>
      </c>
      <c r="J64" s="118">
        <v>787661.7669900001</v>
      </c>
      <c r="K64" s="97">
        <v>8526380.222210001</v>
      </c>
    </row>
    <row r="65" spans="1:11" ht="16.5" customHeight="1">
      <c r="A65" s="80"/>
      <c r="B65" s="41"/>
      <c r="C65" s="96" t="s">
        <v>57</v>
      </c>
      <c r="D65" s="104">
        <f aca="true" t="shared" si="23" ref="D65:K65">(D61*1000000)/D64</f>
        <v>484.9651050439214</v>
      </c>
      <c r="E65" s="104">
        <f t="shared" si="23"/>
        <v>536.4666737359688</v>
      </c>
      <c r="F65" s="104">
        <f t="shared" si="23"/>
        <v>755.534871148425</v>
      </c>
      <c r="G65" s="104">
        <f t="shared" si="23"/>
        <v>692.5579128399105</v>
      </c>
      <c r="H65" s="104">
        <f t="shared" si="23"/>
        <v>690.9264042156464</v>
      </c>
      <c r="I65" s="104">
        <f t="shared" si="23"/>
        <v>862.717234969592</v>
      </c>
      <c r="J65" s="104">
        <f t="shared" si="23"/>
        <v>968.8250274177497</v>
      </c>
      <c r="K65" s="97">
        <f t="shared" si="23"/>
        <v>583.2556712690211</v>
      </c>
    </row>
    <row r="66" spans="1:11" ht="16.5" customHeight="1">
      <c r="A66" s="80"/>
      <c r="B66" s="41"/>
      <c r="C66" s="98" t="s">
        <v>2</v>
      </c>
      <c r="D66" s="120">
        <v>74809</v>
      </c>
      <c r="E66" s="120">
        <v>87732</v>
      </c>
      <c r="F66" s="120">
        <v>124406</v>
      </c>
      <c r="G66" s="120">
        <v>20349</v>
      </c>
      <c r="H66" s="120">
        <v>33334</v>
      </c>
      <c r="I66" s="120">
        <v>105670</v>
      </c>
      <c r="J66" s="120">
        <v>283245</v>
      </c>
      <c r="K66" s="99">
        <v>2317981</v>
      </c>
    </row>
    <row r="67" spans="1:11" ht="16.5" customHeight="1">
      <c r="A67" s="80"/>
      <c r="B67" s="42"/>
      <c r="C67" s="101" t="s">
        <v>87</v>
      </c>
      <c r="D67" s="121">
        <f aca="true" t="shared" si="24" ref="D67:K67">(D66/D64)*100</f>
        <v>21.491907105265582</v>
      </c>
      <c r="E67" s="121">
        <f t="shared" si="24"/>
        <v>27.376540004482603</v>
      </c>
      <c r="F67" s="121">
        <f t="shared" si="24"/>
        <v>26.982726888135062</v>
      </c>
      <c r="G67" s="121">
        <f t="shared" si="24"/>
        <v>27.685794017034286</v>
      </c>
      <c r="H67" s="121">
        <f t="shared" si="24"/>
        <v>18.845362792065544</v>
      </c>
      <c r="I67" s="121">
        <f t="shared" si="24"/>
        <v>30.175002712142206</v>
      </c>
      <c r="J67" s="121">
        <f t="shared" si="24"/>
        <v>35.96023215426628</v>
      </c>
      <c r="K67" s="100">
        <f t="shared" si="24"/>
        <v>27.185991471058152</v>
      </c>
    </row>
    <row r="68" spans="1:11" ht="16.5" customHeight="1">
      <c r="A68" s="80"/>
      <c r="B68" s="40">
        <v>2020</v>
      </c>
      <c r="C68" s="90" t="s">
        <v>53</v>
      </c>
      <c r="D68" s="112">
        <v>190.0592925</v>
      </c>
      <c r="E68" s="112">
        <v>183.113565</v>
      </c>
      <c r="F68" s="112">
        <v>521.902104</v>
      </c>
      <c r="G68" s="112">
        <v>50.278</v>
      </c>
      <c r="H68" s="112">
        <v>125.1981</v>
      </c>
      <c r="I68" s="112">
        <v>309.443383</v>
      </c>
      <c r="J68" s="112">
        <v>763.5926048700001</v>
      </c>
      <c r="K68" s="91">
        <v>5464.575633</v>
      </c>
    </row>
    <row r="69" spans="1:11" ht="16.5" customHeight="1">
      <c r="A69" s="80"/>
      <c r="B69" s="41"/>
      <c r="C69" s="92" t="s">
        <v>86</v>
      </c>
      <c r="D69" s="115">
        <v>76.1307045</v>
      </c>
      <c r="E69" s="115">
        <v>77.91431</v>
      </c>
      <c r="F69" s="115">
        <v>348.013435</v>
      </c>
      <c r="G69" s="115">
        <v>25.78936</v>
      </c>
      <c r="H69" s="115">
        <v>66.113977</v>
      </c>
      <c r="I69" s="115">
        <v>192.06214</v>
      </c>
      <c r="J69" s="115">
        <v>498.53520687</v>
      </c>
      <c r="K69" s="93">
        <v>2615.190791</v>
      </c>
    </row>
    <row r="70" spans="1:11" ht="16.5" customHeight="1">
      <c r="A70" s="80"/>
      <c r="B70" s="41"/>
      <c r="C70" s="94" t="s">
        <v>58</v>
      </c>
      <c r="D70" s="116">
        <f aca="true" t="shared" si="25" ref="D70:K70">(D69/D68)*100</f>
        <v>40.056291643830036</v>
      </c>
      <c r="E70" s="116">
        <f t="shared" si="25"/>
        <v>42.549720442611665</v>
      </c>
      <c r="F70" s="116">
        <f t="shared" si="25"/>
        <v>66.68174593141705</v>
      </c>
      <c r="G70" s="116">
        <f t="shared" si="25"/>
        <v>51.293527984406694</v>
      </c>
      <c r="H70" s="116">
        <f t="shared" si="25"/>
        <v>52.8074922862248</v>
      </c>
      <c r="I70" s="116">
        <f t="shared" si="25"/>
        <v>62.066972684305235</v>
      </c>
      <c r="J70" s="116">
        <f t="shared" si="25"/>
        <v>65.28811354254465</v>
      </c>
      <c r="K70" s="95">
        <f t="shared" si="25"/>
        <v>47.857161591965834</v>
      </c>
    </row>
    <row r="71" spans="1:11" ht="16.5" customHeight="1">
      <c r="A71" s="80"/>
      <c r="B71" s="41"/>
      <c r="C71" s="96" t="s">
        <v>18</v>
      </c>
      <c r="D71" s="118">
        <v>352012.699</v>
      </c>
      <c r="E71" s="118">
        <v>323912.85586999997</v>
      </c>
      <c r="F71" s="118">
        <v>464940.96239</v>
      </c>
      <c r="G71" s="118">
        <v>73584.97046000001</v>
      </c>
      <c r="H71" s="118">
        <v>176348.9205</v>
      </c>
      <c r="I71" s="118">
        <v>349132.06427</v>
      </c>
      <c r="J71" s="118">
        <v>795261.4973</v>
      </c>
      <c r="K71" s="97">
        <v>8590802.96122</v>
      </c>
    </row>
    <row r="72" spans="1:11" ht="16.5" customHeight="1">
      <c r="A72" s="80"/>
      <c r="B72" s="41"/>
      <c r="C72" s="96" t="s">
        <v>57</v>
      </c>
      <c r="D72" s="104">
        <f aca="true" t="shared" si="26" ref="D72:K72">(D68*1000000)/D71</f>
        <v>539.9216932795938</v>
      </c>
      <c r="E72" s="104">
        <f t="shared" si="26"/>
        <v>565.3173737367537</v>
      </c>
      <c r="F72" s="104">
        <f t="shared" si="26"/>
        <v>1122.512633253897</v>
      </c>
      <c r="G72" s="104">
        <f t="shared" si="26"/>
        <v>683.2645265153782</v>
      </c>
      <c r="H72" s="104">
        <f t="shared" si="26"/>
        <v>709.9453721918303</v>
      </c>
      <c r="I72" s="104">
        <f t="shared" si="26"/>
        <v>886.3218669044763</v>
      </c>
      <c r="J72" s="104">
        <f t="shared" si="26"/>
        <v>960.1780137256495</v>
      </c>
      <c r="K72" s="97">
        <f t="shared" si="26"/>
        <v>636.0960270731157</v>
      </c>
    </row>
    <row r="73" spans="1:11" ht="16.5" customHeight="1">
      <c r="A73" s="80"/>
      <c r="B73" s="41"/>
      <c r="C73" s="98" t="s">
        <v>2</v>
      </c>
      <c r="D73" s="120">
        <v>83047</v>
      </c>
      <c r="E73" s="120">
        <v>86927</v>
      </c>
      <c r="F73" s="120">
        <v>187777</v>
      </c>
      <c r="G73" s="120">
        <v>21551</v>
      </c>
      <c r="H73" s="120">
        <v>33465</v>
      </c>
      <c r="I73" s="120">
        <v>106725</v>
      </c>
      <c r="J73" s="120">
        <v>287929.660419492</v>
      </c>
      <c r="K73" s="99">
        <v>2371506.66041949</v>
      </c>
    </row>
    <row r="74" spans="1:11" ht="16.5" customHeight="1">
      <c r="A74" s="80"/>
      <c r="B74" s="42"/>
      <c r="C74" s="101" t="s">
        <v>87</v>
      </c>
      <c r="D74" s="121">
        <f aca="true" t="shared" si="27" ref="D74:K74">(D73/D71)*100</f>
        <v>23.59204660397777</v>
      </c>
      <c r="E74" s="121">
        <f t="shared" si="27"/>
        <v>26.836539033476186</v>
      </c>
      <c r="F74" s="121">
        <f t="shared" si="27"/>
        <v>40.38727821156993</v>
      </c>
      <c r="G74" s="121">
        <f t="shared" si="27"/>
        <v>29.28723061962074</v>
      </c>
      <c r="H74" s="121">
        <f t="shared" si="27"/>
        <v>18.97658341492371</v>
      </c>
      <c r="I74" s="121">
        <f t="shared" si="27"/>
        <v>30.568661810868402</v>
      </c>
      <c r="J74" s="121">
        <f t="shared" si="27"/>
        <v>36.20565831453487</v>
      </c>
      <c r="K74" s="100">
        <f t="shared" si="27"/>
        <v>27.60518046013602</v>
      </c>
    </row>
    <row r="75" spans="1:11" ht="16.5" customHeight="1">
      <c r="A75" s="80"/>
      <c r="B75" s="40">
        <v>2021</v>
      </c>
      <c r="C75" s="90" t="s">
        <v>53</v>
      </c>
      <c r="D75" s="112">
        <v>193.04918349000002</v>
      </c>
      <c r="E75" s="112">
        <v>187.33173355000002</v>
      </c>
      <c r="F75" s="112">
        <v>562.719566</v>
      </c>
      <c r="G75" s="112">
        <v>54.414504</v>
      </c>
      <c r="H75" s="112">
        <v>121.624162</v>
      </c>
      <c r="I75" s="112">
        <v>343.41061</v>
      </c>
      <c r="J75" s="112">
        <v>759.9642818299999</v>
      </c>
      <c r="K75" s="91">
        <v>5448.49003912</v>
      </c>
    </row>
    <row r="76" spans="1:11" ht="16.5" customHeight="1">
      <c r="A76" s="80"/>
      <c r="B76" s="41"/>
      <c r="C76" s="92" t="s">
        <v>86</v>
      </c>
      <c r="D76" s="115">
        <v>78.58752649000002</v>
      </c>
      <c r="E76" s="115">
        <v>81.33390755</v>
      </c>
      <c r="F76" s="115">
        <v>385.344297</v>
      </c>
      <c r="G76" s="115">
        <v>29.875632</v>
      </c>
      <c r="H76" s="115">
        <v>62.755361</v>
      </c>
      <c r="I76" s="115">
        <v>226.149929</v>
      </c>
      <c r="J76" s="115">
        <v>494.50807882999993</v>
      </c>
      <c r="K76" s="93">
        <v>2575.07396712</v>
      </c>
    </row>
    <row r="77" spans="1:11" ht="16.5" customHeight="1">
      <c r="A77" s="80"/>
      <c r="B77" s="41"/>
      <c r="C77" s="94" t="s">
        <v>58</v>
      </c>
      <c r="D77" s="116">
        <f>(D76/D75)*100</f>
        <v>40.70855160807809</v>
      </c>
      <c r="E77" s="116">
        <f>(E76/E75)*100</f>
        <v>43.41704739965558</v>
      </c>
      <c r="F77" s="116">
        <f aca="true" t="shared" si="28" ref="F77:K77">(F76/F75)*100</f>
        <v>68.47892276772193</v>
      </c>
      <c r="G77" s="116">
        <f t="shared" si="28"/>
        <v>54.90380285373914</v>
      </c>
      <c r="H77" s="116">
        <f t="shared" si="28"/>
        <v>51.59777462639372</v>
      </c>
      <c r="I77" s="116">
        <f t="shared" si="28"/>
        <v>65.85408907430087</v>
      </c>
      <c r="J77" s="116">
        <f t="shared" si="28"/>
        <v>65.0699106067486</v>
      </c>
      <c r="K77" s="95">
        <f t="shared" si="28"/>
        <v>47.26215793056505</v>
      </c>
    </row>
    <row r="78" spans="1:11" ht="16.5" customHeight="1">
      <c r="A78" s="80"/>
      <c r="B78" s="41"/>
      <c r="C78" s="96" t="s">
        <v>18</v>
      </c>
      <c r="D78" s="118">
        <v>355325.23007</v>
      </c>
      <c r="E78" s="118">
        <v>328353.99853</v>
      </c>
      <c r="F78" s="118">
        <v>467238.86317</v>
      </c>
      <c r="G78" s="118">
        <v>73537.10856</v>
      </c>
      <c r="H78" s="118">
        <v>176314.33333</v>
      </c>
      <c r="I78" s="118">
        <v>350521.51808000007</v>
      </c>
      <c r="J78" s="118">
        <v>804482.8851699999</v>
      </c>
      <c r="K78" s="97">
        <v>8667834.06016</v>
      </c>
    </row>
    <row r="79" spans="1:11" ht="16.5" customHeight="1">
      <c r="A79" s="80"/>
      <c r="B79" s="41"/>
      <c r="C79" s="96" t="s">
        <v>57</v>
      </c>
      <c r="D79" s="104">
        <f>(D75*1000000)/D78</f>
        <v>543.3027749027808</v>
      </c>
      <c r="E79" s="104">
        <f>(E75*1000000)/E78</f>
        <v>570.517595000094</v>
      </c>
      <c r="F79" s="104">
        <f aca="true" t="shared" si="29" ref="F79:K79">(F75*1000000)/F78</f>
        <v>1204.3509441449444</v>
      </c>
      <c r="G79" s="104">
        <f t="shared" si="29"/>
        <v>739.9597980603551</v>
      </c>
      <c r="H79" s="104">
        <f t="shared" si="29"/>
        <v>689.814376987498</v>
      </c>
      <c r="I79" s="104">
        <f t="shared" si="29"/>
        <v>979.7133479309617</v>
      </c>
      <c r="J79" s="104">
        <f t="shared" si="29"/>
        <v>944.6618391010363</v>
      </c>
      <c r="K79" s="97">
        <f t="shared" si="29"/>
        <v>628.587257359127</v>
      </c>
    </row>
    <row r="80" spans="1:11" ht="16.5" customHeight="1">
      <c r="A80" s="80"/>
      <c r="B80" s="41"/>
      <c r="C80" s="98" t="s">
        <v>2</v>
      </c>
      <c r="D80" s="120">
        <v>86482.62807934542</v>
      </c>
      <c r="E80" s="120">
        <v>85904</v>
      </c>
      <c r="F80" s="120">
        <v>203386</v>
      </c>
      <c r="G80" s="120">
        <v>22378</v>
      </c>
      <c r="H80" s="120">
        <v>33499</v>
      </c>
      <c r="I80" s="120">
        <v>109029</v>
      </c>
      <c r="J80" s="120">
        <v>292239.32604893355</v>
      </c>
      <c r="K80" s="99">
        <v>2345339.954128279</v>
      </c>
    </row>
    <row r="81" spans="1:11" ht="16.5" customHeight="1">
      <c r="A81" s="80"/>
      <c r="B81" s="42"/>
      <c r="C81" s="101" t="s">
        <v>87</v>
      </c>
      <c r="D81" s="124">
        <f aca="true" t="shared" si="30" ref="D81:K81">(D80/D78)*100</f>
        <v>24.339005722252853</v>
      </c>
      <c r="E81" s="124">
        <f t="shared" si="30"/>
        <v>26.16200819377304</v>
      </c>
      <c r="F81" s="124">
        <f t="shared" si="30"/>
        <v>43.529341420814156</v>
      </c>
      <c r="G81" s="124">
        <f t="shared" si="30"/>
        <v>30.430894603017283</v>
      </c>
      <c r="H81" s="124">
        <f t="shared" si="30"/>
        <v>18.99958974821483</v>
      </c>
      <c r="I81" s="124">
        <f t="shared" si="30"/>
        <v>31.10479510565059</v>
      </c>
      <c r="J81" s="124">
        <f t="shared" si="30"/>
        <v>36.32635714645176</v>
      </c>
      <c r="K81" s="100">
        <f t="shared" si="30"/>
        <v>27.057970167059082</v>
      </c>
    </row>
    <row r="82" spans="1:11" ht="16.5" customHeight="1">
      <c r="A82" s="80"/>
      <c r="B82" s="40">
        <v>2022</v>
      </c>
      <c r="C82" s="90" t="s">
        <v>53</v>
      </c>
      <c r="D82" s="143">
        <v>192.72843200000003</v>
      </c>
      <c r="E82" s="143">
        <v>189.718415</v>
      </c>
      <c r="F82" s="143">
        <v>556.199996</v>
      </c>
      <c r="G82" s="143">
        <v>53.156828</v>
      </c>
      <c r="H82" s="143">
        <v>120.689696</v>
      </c>
      <c r="I82" s="143">
        <v>335.814361</v>
      </c>
      <c r="J82" s="143">
        <v>743.185211</v>
      </c>
      <c r="K82" s="91">
        <v>5353.64259212</v>
      </c>
    </row>
    <row r="83" spans="1:11" ht="16.5" customHeight="1">
      <c r="A83" s="80"/>
      <c r="B83" s="41"/>
      <c r="C83" s="92" t="s">
        <v>86</v>
      </c>
      <c r="D83" s="144">
        <v>78.45883300000003</v>
      </c>
      <c r="E83" s="144">
        <v>83.428868</v>
      </c>
      <c r="F83" s="144">
        <v>378.947653</v>
      </c>
      <c r="G83" s="144">
        <v>28.692637</v>
      </c>
      <c r="H83" s="144">
        <v>62.741975</v>
      </c>
      <c r="I83" s="144">
        <v>220.332169</v>
      </c>
      <c r="J83" s="144">
        <v>475.99631485</v>
      </c>
      <c r="K83" s="93">
        <v>2482.93967112</v>
      </c>
    </row>
    <row r="84" spans="1:11" ht="16.5" customHeight="1">
      <c r="A84" s="80"/>
      <c r="B84" s="41"/>
      <c r="C84" s="94" t="s">
        <v>58</v>
      </c>
      <c r="D84" s="145">
        <f aca="true" t="shared" si="31" ref="D84:K84">(D83/D82)*100</f>
        <v>40.70952696797742</v>
      </c>
      <c r="E84" s="145">
        <f t="shared" si="31"/>
        <v>43.97510278588401</v>
      </c>
      <c r="F84" s="145">
        <f t="shared" si="31"/>
        <v>68.13154543783922</v>
      </c>
      <c r="G84" s="145">
        <f t="shared" si="31"/>
        <v>53.97733100251957</v>
      </c>
      <c r="H84" s="145">
        <f t="shared" si="31"/>
        <v>51.986190270957344</v>
      </c>
      <c r="I84" s="145">
        <f t="shared" si="31"/>
        <v>65.61130034578837</v>
      </c>
      <c r="J84" s="145">
        <f t="shared" si="31"/>
        <v>64.04814140603237</v>
      </c>
      <c r="K84" s="95">
        <f t="shared" si="31"/>
        <v>46.37851011523681</v>
      </c>
    </row>
    <row r="85" spans="1:11" ht="16.5" customHeight="1">
      <c r="A85" s="80"/>
      <c r="B85" s="41"/>
      <c r="C85" s="96" t="s">
        <v>18</v>
      </c>
      <c r="D85" s="146">
        <v>362974.7275</v>
      </c>
      <c r="E85" s="146">
        <v>334141.38551000005</v>
      </c>
      <c r="F85" s="146">
        <v>473353.34411999997</v>
      </c>
      <c r="G85" s="146">
        <v>74320.92852</v>
      </c>
      <c r="H85" s="146">
        <v>178306.31876999998</v>
      </c>
      <c r="I85" s="146">
        <v>353240.91771</v>
      </c>
      <c r="J85" s="146">
        <v>817628.61035</v>
      </c>
      <c r="K85" s="97">
        <v>8785267.839369997</v>
      </c>
    </row>
    <row r="86" spans="1:11" ht="16.5" customHeight="1">
      <c r="A86" s="80"/>
      <c r="B86" s="41"/>
      <c r="C86" s="96" t="s">
        <v>57</v>
      </c>
      <c r="D86" s="147">
        <f aca="true" t="shared" si="32" ref="D86:K86">(D82*1000000)/D85</f>
        <v>530.9692862845391</v>
      </c>
      <c r="E86" s="147">
        <f t="shared" si="32"/>
        <v>567.7788601685264</v>
      </c>
      <c r="F86" s="147">
        <f t="shared" si="32"/>
        <v>1175.0207385436736</v>
      </c>
      <c r="G86" s="147">
        <f t="shared" si="32"/>
        <v>715.2336368576898</v>
      </c>
      <c r="H86" s="147">
        <f t="shared" si="32"/>
        <v>676.8671846996037</v>
      </c>
      <c r="I86" s="147">
        <f t="shared" si="32"/>
        <v>950.6666531641539</v>
      </c>
      <c r="J86" s="147">
        <f t="shared" si="32"/>
        <v>908.9520615990515</v>
      </c>
      <c r="K86" s="97">
        <f t="shared" si="32"/>
        <v>609.3886595156918</v>
      </c>
    </row>
    <row r="87" spans="1:11" ht="16.5" customHeight="1">
      <c r="A87" s="80"/>
      <c r="B87" s="41"/>
      <c r="C87" s="98" t="s">
        <v>2</v>
      </c>
      <c r="D87" s="148">
        <v>85226.36946475413</v>
      </c>
      <c r="E87" s="148">
        <v>90104</v>
      </c>
      <c r="F87" s="148">
        <v>201205</v>
      </c>
      <c r="G87" s="148">
        <v>20883</v>
      </c>
      <c r="H87" s="148">
        <v>33029</v>
      </c>
      <c r="I87" s="148">
        <v>108314</v>
      </c>
      <c r="J87" s="148">
        <v>292467</v>
      </c>
      <c r="K87" s="99">
        <v>2260584.49093634</v>
      </c>
    </row>
    <row r="88" spans="1:11" ht="16.5" customHeight="1">
      <c r="A88" s="80"/>
      <c r="B88" s="42"/>
      <c r="C88" s="101" t="s">
        <v>87</v>
      </c>
      <c r="D88" s="149">
        <f aca="true" t="shared" si="33" ref="D88:K88">(D87/D85)*100</f>
        <v>23.47997339973322</v>
      </c>
      <c r="E88" s="149">
        <f t="shared" si="33"/>
        <v>26.96583060565044</v>
      </c>
      <c r="F88" s="149">
        <f t="shared" si="33"/>
        <v>42.50630158197266</v>
      </c>
      <c r="G88" s="149">
        <f t="shared" si="33"/>
        <v>28.098411061132424</v>
      </c>
      <c r="H88" s="149">
        <f t="shared" si="33"/>
        <v>18.52374062110755</v>
      </c>
      <c r="I88" s="149">
        <f t="shared" si="33"/>
        <v>30.662925660532476</v>
      </c>
      <c r="J88" s="149">
        <f t="shared" si="33"/>
        <v>35.770152401443546</v>
      </c>
      <c r="K88" s="100">
        <f t="shared" si="33"/>
        <v>25.731537527015785</v>
      </c>
    </row>
    <row r="89" spans="1:11" ht="16.5" customHeight="1">
      <c r="A89" s="80"/>
      <c r="B89" s="40" t="s">
        <v>92</v>
      </c>
      <c r="C89" s="90" t="s">
        <v>53</v>
      </c>
      <c r="D89" s="143">
        <v>210.426106</v>
      </c>
      <c r="E89" s="179" t="s">
        <v>17</v>
      </c>
      <c r="F89" s="179" t="s">
        <v>17</v>
      </c>
      <c r="G89" s="179" t="s">
        <v>17</v>
      </c>
      <c r="H89" s="179" t="s">
        <v>17</v>
      </c>
      <c r="I89" s="179" t="s">
        <v>17</v>
      </c>
      <c r="J89" s="179" t="s">
        <v>17</v>
      </c>
      <c r="K89" s="91" t="s">
        <v>17</v>
      </c>
    </row>
    <row r="90" spans="1:11" ht="16.5" customHeight="1">
      <c r="A90" s="80"/>
      <c r="B90" s="41"/>
      <c r="C90" s="92" t="s">
        <v>86</v>
      </c>
      <c r="D90" s="144">
        <v>89.398777</v>
      </c>
      <c r="E90" s="71" t="s">
        <v>17</v>
      </c>
      <c r="F90" s="71" t="s">
        <v>17</v>
      </c>
      <c r="G90" s="71" t="s">
        <v>17</v>
      </c>
      <c r="H90" s="71" t="s">
        <v>17</v>
      </c>
      <c r="I90" s="71" t="s">
        <v>17</v>
      </c>
      <c r="J90" s="71" t="s">
        <v>17</v>
      </c>
      <c r="K90" s="93" t="s">
        <v>17</v>
      </c>
    </row>
    <row r="91" spans="1:11" ht="16.5" customHeight="1">
      <c r="A91" s="80"/>
      <c r="B91" s="41"/>
      <c r="C91" s="94" t="s">
        <v>58</v>
      </c>
      <c r="D91" s="145">
        <f>(D90/D89)*100</f>
        <v>42.48464161571283</v>
      </c>
      <c r="E91" s="71" t="s">
        <v>17</v>
      </c>
      <c r="F91" s="71" t="s">
        <v>17</v>
      </c>
      <c r="G91" s="71" t="s">
        <v>17</v>
      </c>
      <c r="H91" s="71" t="s">
        <v>17</v>
      </c>
      <c r="I91" s="71" t="s">
        <v>17</v>
      </c>
      <c r="J91" s="71" t="s">
        <v>17</v>
      </c>
      <c r="K91" s="95" t="s">
        <v>17</v>
      </c>
    </row>
    <row r="92" spans="1:11" ht="16.5" customHeight="1">
      <c r="A92" s="80"/>
      <c r="B92" s="41"/>
      <c r="C92" s="96" t="s">
        <v>18</v>
      </c>
      <c r="D92" s="146">
        <v>367123.42069442413</v>
      </c>
      <c r="E92" s="71" t="s">
        <v>17</v>
      </c>
      <c r="F92" s="71" t="s">
        <v>17</v>
      </c>
      <c r="G92" s="71" t="s">
        <v>17</v>
      </c>
      <c r="H92" s="71" t="s">
        <v>17</v>
      </c>
      <c r="I92" s="71" t="s">
        <v>17</v>
      </c>
      <c r="J92" s="71" t="s">
        <v>17</v>
      </c>
      <c r="K92" s="97" t="s">
        <v>17</v>
      </c>
    </row>
    <row r="93" spans="1:11" ht="16.5" customHeight="1">
      <c r="A93" s="80"/>
      <c r="B93" s="41"/>
      <c r="C93" s="96" t="s">
        <v>57</v>
      </c>
      <c r="D93" s="147">
        <f>(D89*1000000)/D92</f>
        <v>573.1753795548461</v>
      </c>
      <c r="E93" s="71" t="s">
        <v>17</v>
      </c>
      <c r="F93" s="71" t="s">
        <v>17</v>
      </c>
      <c r="G93" s="71" t="s">
        <v>17</v>
      </c>
      <c r="H93" s="71" t="s">
        <v>17</v>
      </c>
      <c r="I93" s="71" t="s">
        <v>17</v>
      </c>
      <c r="J93" s="71" t="s">
        <v>17</v>
      </c>
      <c r="K93" s="97" t="s">
        <v>17</v>
      </c>
    </row>
    <row r="94" spans="1:11" ht="16.5" customHeight="1">
      <c r="A94" s="80"/>
      <c r="B94" s="41"/>
      <c r="C94" s="98" t="s">
        <v>2</v>
      </c>
      <c r="D94" s="148">
        <v>88945</v>
      </c>
      <c r="E94" s="71" t="s">
        <v>17</v>
      </c>
      <c r="F94" s="71" t="s">
        <v>17</v>
      </c>
      <c r="G94" s="71" t="s">
        <v>17</v>
      </c>
      <c r="H94" s="71" t="s">
        <v>17</v>
      </c>
      <c r="I94" s="71" t="s">
        <v>17</v>
      </c>
      <c r="J94" s="71" t="s">
        <v>17</v>
      </c>
      <c r="K94" s="99" t="s">
        <v>17</v>
      </c>
    </row>
    <row r="95" spans="1:11" ht="16.5" customHeight="1">
      <c r="A95" s="80"/>
      <c r="B95" s="42"/>
      <c r="C95" s="101" t="s">
        <v>87</v>
      </c>
      <c r="D95" s="149">
        <f>(D94/D92)*100</f>
        <v>24.227547191557015</v>
      </c>
      <c r="E95" s="178" t="s">
        <v>17</v>
      </c>
      <c r="F95" s="178" t="s">
        <v>17</v>
      </c>
      <c r="G95" s="178" t="s">
        <v>17</v>
      </c>
      <c r="H95" s="178" t="s">
        <v>17</v>
      </c>
      <c r="I95" s="178" t="s">
        <v>17</v>
      </c>
      <c r="J95" s="178" t="s">
        <v>17</v>
      </c>
      <c r="K95" s="150" t="s">
        <v>17</v>
      </c>
    </row>
    <row r="96" s="85" customFormat="1" ht="5.25" customHeight="1">
      <c r="B96" s="86"/>
    </row>
    <row r="97" s="3" customFormat="1" ht="12.75" customHeight="1">
      <c r="B97" s="86" t="s">
        <v>14</v>
      </c>
    </row>
    <row r="98" s="85" customFormat="1" ht="5.25" customHeight="1">
      <c r="B98" s="86"/>
    </row>
    <row r="99" s="85" customFormat="1" ht="12.75" customHeight="1">
      <c r="B99" s="87" t="s">
        <v>95</v>
      </c>
    </row>
    <row r="100" s="85" customFormat="1" ht="5.25" customHeight="1">
      <c r="B100" s="87"/>
    </row>
    <row r="101" s="85" customFormat="1" ht="12.75" customHeight="1">
      <c r="B101" s="87" t="s">
        <v>10</v>
      </c>
    </row>
    <row r="102" s="85" customFormat="1" ht="5.25" customHeight="1">
      <c r="B102" s="87"/>
    </row>
    <row r="103" spans="2:4" s="85" customFormat="1" ht="15" customHeight="1">
      <c r="B103" s="165" t="s">
        <v>79</v>
      </c>
      <c r="C103" s="165"/>
      <c r="D103" s="165"/>
    </row>
    <row r="104" s="85" customFormat="1" ht="15" customHeight="1">
      <c r="B104" s="87" t="s">
        <v>82</v>
      </c>
    </row>
    <row r="105" s="85" customFormat="1" ht="15" customHeight="1">
      <c r="B105" s="87" t="s">
        <v>83</v>
      </c>
    </row>
    <row r="106" spans="2:4" s="85" customFormat="1" ht="15" customHeight="1">
      <c r="B106" s="165" t="s">
        <v>84</v>
      </c>
      <c r="C106" s="165"/>
      <c r="D106" s="165"/>
    </row>
    <row r="107" ht="5.25" customHeight="1">
      <c r="B107" s="52"/>
    </row>
    <row r="108" ht="12.75" customHeight="1">
      <c r="B108" s="87" t="s">
        <v>68</v>
      </c>
    </row>
  </sheetData>
  <sheetProtection/>
  <mergeCells count="2">
    <mergeCell ref="B106:D106"/>
    <mergeCell ref="B103:D103"/>
  </mergeCells>
  <printOptions/>
  <pageMargins left="0.7086614173228347" right="0.3937007874015748" top="0.8661417322834646" bottom="0.5905511811023623" header="0.5118110236220472" footer="0.2755905511811024"/>
  <pageSetup horizontalDpi="600" verticalDpi="600" orientation="portrait" paperSize="9" scale="65" r:id="rId2"/>
  <headerFooter alignWithMargins="0">
    <oddHeader>&amp;L&amp;G&amp;CRéduction des primes AOS</oddHeader>
    <oddFooter>&amp;L&amp;A&amp;C&amp;P sur &amp;N&amp;R&amp;F</oddFooter>
  </headerFooter>
  <rowBreaks count="1" manualBreakCount="1">
    <brk id="60" min="1" max="10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7"/>
  <sheetViews>
    <sheetView showGridLines="0" zoomScaleSheetLayoutView="11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7109375" style="3" customWidth="1"/>
    <col min="2" max="2" width="10.8515625" style="3" customWidth="1"/>
    <col min="3" max="9" width="15.7109375" style="3" customWidth="1"/>
    <col min="10" max="10" width="16.421875" style="3" customWidth="1"/>
    <col min="11" max="11" width="9.00390625" style="3" customWidth="1"/>
    <col min="12" max="12" width="12.421875" style="3" bestFit="1" customWidth="1"/>
    <col min="13" max="16384" width="11.421875" style="3" customWidth="1"/>
  </cols>
  <sheetData>
    <row r="1" ht="9.75" customHeight="1"/>
    <row r="2" spans="2:11" ht="31.5" customHeight="1">
      <c r="B2" s="171" t="s">
        <v>54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0" ht="15" customHeight="1">
      <c r="B3" s="29"/>
      <c r="C3" s="29"/>
      <c r="D3" s="29"/>
      <c r="E3" s="29"/>
      <c r="F3" s="29"/>
      <c r="G3" s="29"/>
      <c r="H3" s="29"/>
      <c r="I3" s="29"/>
      <c r="J3" s="29"/>
    </row>
    <row r="4" spans="2:10" ht="16.5" customHeight="1">
      <c r="B4" s="166" t="s">
        <v>1</v>
      </c>
      <c r="C4" s="168" t="s">
        <v>69</v>
      </c>
      <c r="D4" s="170"/>
      <c r="E4" s="168" t="s">
        <v>70</v>
      </c>
      <c r="F4" s="170"/>
      <c r="G4" s="168" t="s">
        <v>71</v>
      </c>
      <c r="H4" s="170"/>
      <c r="I4" s="168" t="s">
        <v>0</v>
      </c>
      <c r="J4" s="169"/>
    </row>
    <row r="5" spans="2:10" ht="25.5">
      <c r="B5" s="167"/>
      <c r="C5" s="74" t="s">
        <v>27</v>
      </c>
      <c r="D5" s="74" t="s">
        <v>28</v>
      </c>
      <c r="E5" s="74" t="s">
        <v>27</v>
      </c>
      <c r="F5" s="74" t="s">
        <v>28</v>
      </c>
      <c r="G5" s="74" t="s">
        <v>27</v>
      </c>
      <c r="H5" s="74" t="s">
        <v>28</v>
      </c>
      <c r="I5" s="74" t="s">
        <v>27</v>
      </c>
      <c r="J5" s="74" t="s">
        <v>38</v>
      </c>
    </row>
    <row r="6" spans="2:10" ht="16.5" customHeight="1">
      <c r="B6" s="65">
        <v>1996</v>
      </c>
      <c r="C6" s="43" t="s">
        <v>17</v>
      </c>
      <c r="D6" s="44" t="s">
        <v>17</v>
      </c>
      <c r="E6" s="43" t="s">
        <v>17</v>
      </c>
      <c r="F6" s="44" t="s">
        <v>17</v>
      </c>
      <c r="G6" s="43" t="s">
        <v>17</v>
      </c>
      <c r="H6" s="44" t="s">
        <v>17</v>
      </c>
      <c r="I6" s="69">
        <v>66958</v>
      </c>
      <c r="J6" s="70">
        <v>100</v>
      </c>
    </row>
    <row r="7" spans="2:11" ht="16.5" customHeight="1">
      <c r="B7" s="65">
        <v>1997</v>
      </c>
      <c r="C7" s="43" t="s">
        <v>17</v>
      </c>
      <c r="D7" s="44" t="s">
        <v>17</v>
      </c>
      <c r="E7" s="43" t="s">
        <v>17</v>
      </c>
      <c r="F7" s="44" t="s">
        <v>17</v>
      </c>
      <c r="G7" s="43" t="s">
        <v>17</v>
      </c>
      <c r="H7" s="44" t="s">
        <v>17</v>
      </c>
      <c r="I7" s="69">
        <v>78187</v>
      </c>
      <c r="J7" s="70">
        <v>116.77021416410287</v>
      </c>
      <c r="K7" s="73"/>
    </row>
    <row r="8" spans="2:11" ht="16.5" customHeight="1">
      <c r="B8" s="65">
        <v>1998</v>
      </c>
      <c r="C8" s="43" t="s">
        <v>17</v>
      </c>
      <c r="D8" s="44" t="s">
        <v>17</v>
      </c>
      <c r="E8" s="43" t="s">
        <v>17</v>
      </c>
      <c r="F8" s="44" t="s">
        <v>17</v>
      </c>
      <c r="G8" s="43" t="s">
        <v>17</v>
      </c>
      <c r="H8" s="44" t="s">
        <v>17</v>
      </c>
      <c r="I8" s="69">
        <v>83468</v>
      </c>
      <c r="J8" s="70">
        <v>124.65724782699603</v>
      </c>
      <c r="K8" s="73"/>
    </row>
    <row r="9" spans="2:11" ht="16.5" customHeight="1">
      <c r="B9" s="65">
        <v>1999</v>
      </c>
      <c r="C9" s="43" t="s">
        <v>17</v>
      </c>
      <c r="D9" s="44" t="s">
        <v>17</v>
      </c>
      <c r="E9" s="43" t="s">
        <v>17</v>
      </c>
      <c r="F9" s="44" t="s">
        <v>17</v>
      </c>
      <c r="G9" s="43" t="s">
        <v>17</v>
      </c>
      <c r="H9" s="44" t="s">
        <v>17</v>
      </c>
      <c r="I9" s="69">
        <v>96812</v>
      </c>
      <c r="J9" s="70">
        <v>144.58615848741002</v>
      </c>
      <c r="K9" s="73"/>
    </row>
    <row r="10" spans="2:11" ht="16.5" customHeight="1">
      <c r="B10" s="65">
        <v>2000</v>
      </c>
      <c r="C10" s="43" t="s">
        <v>17</v>
      </c>
      <c r="D10" s="44" t="s">
        <v>17</v>
      </c>
      <c r="E10" s="43" t="s">
        <v>17</v>
      </c>
      <c r="F10" s="44" t="s">
        <v>17</v>
      </c>
      <c r="G10" s="43" t="s">
        <v>17</v>
      </c>
      <c r="H10" s="44" t="s">
        <v>17</v>
      </c>
      <c r="I10" s="69">
        <v>93961</v>
      </c>
      <c r="J10" s="70">
        <v>140.32826547985303</v>
      </c>
      <c r="K10" s="73"/>
    </row>
    <row r="11" spans="2:11" ht="16.5" customHeight="1">
      <c r="B11" s="65">
        <v>2001</v>
      </c>
      <c r="C11" s="43" t="s">
        <v>17</v>
      </c>
      <c r="D11" s="44" t="s">
        <v>17</v>
      </c>
      <c r="E11" s="43" t="s">
        <v>17</v>
      </c>
      <c r="F11" s="44" t="s">
        <v>17</v>
      </c>
      <c r="G11" s="43" t="s">
        <v>17</v>
      </c>
      <c r="H11" s="44" t="s">
        <v>17</v>
      </c>
      <c r="I11" s="69">
        <v>97693</v>
      </c>
      <c r="J11" s="70">
        <v>145.90190865915946</v>
      </c>
      <c r="K11" s="73"/>
    </row>
    <row r="12" spans="2:11" ht="16.5" customHeight="1">
      <c r="B12" s="65">
        <v>2002</v>
      </c>
      <c r="C12" s="45">
        <v>6137</v>
      </c>
      <c r="D12" s="47">
        <f>(C12/I12)*100</f>
        <v>6.826018285765133</v>
      </c>
      <c r="E12" s="45">
        <v>3524</v>
      </c>
      <c r="F12" s="47">
        <f>(E12/I12)*100</f>
        <v>3.919649411607679</v>
      </c>
      <c r="G12" s="45">
        <v>80245</v>
      </c>
      <c r="H12" s="47">
        <f>(G12/I12)*100</f>
        <v>89.25433230262719</v>
      </c>
      <c r="I12" s="69">
        <v>89906</v>
      </c>
      <c r="J12" s="70">
        <v>134.27223035335584</v>
      </c>
      <c r="K12" s="73"/>
    </row>
    <row r="13" spans="2:11" ht="16.5" customHeight="1">
      <c r="B13" s="65">
        <v>2003</v>
      </c>
      <c r="C13" s="45">
        <v>5351</v>
      </c>
      <c r="D13" s="47">
        <f aca="true" t="shared" si="0" ref="D13:D33">(C13/I13)*100</f>
        <v>5.958730971815459</v>
      </c>
      <c r="E13" s="45">
        <v>2007</v>
      </c>
      <c r="F13" s="47">
        <f aca="true" t="shared" si="1" ref="F13:F33">(E13/I13)*100</f>
        <v>2.2349417044353626</v>
      </c>
      <c r="G13" s="45">
        <v>82443</v>
      </c>
      <c r="H13" s="47">
        <f aca="true" t="shared" si="2" ref="H13:H33">(G13/I13)*100</f>
        <v>91.80632732374919</v>
      </c>
      <c r="I13" s="69">
        <v>89801</v>
      </c>
      <c r="J13" s="70">
        <v>134.1154156336808</v>
      </c>
      <c r="K13" s="73"/>
    </row>
    <row r="14" spans="2:11" ht="16.5" customHeight="1">
      <c r="B14" s="66">
        <v>2004</v>
      </c>
      <c r="C14" s="45">
        <v>6939</v>
      </c>
      <c r="D14" s="47">
        <f t="shared" si="0"/>
        <v>7.595892810228566</v>
      </c>
      <c r="E14" s="45">
        <v>3899</v>
      </c>
      <c r="F14" s="47">
        <f t="shared" si="1"/>
        <v>4.268105788597951</v>
      </c>
      <c r="G14" s="45">
        <v>80514</v>
      </c>
      <c r="H14" s="47">
        <f t="shared" si="2"/>
        <v>88.13600140117347</v>
      </c>
      <c r="I14" s="69">
        <v>91352</v>
      </c>
      <c r="J14" s="70">
        <v>136.43179306430898</v>
      </c>
      <c r="K14" s="73"/>
    </row>
    <row r="15" spans="2:12" ht="16.5" customHeight="1">
      <c r="B15" s="66">
        <v>2005</v>
      </c>
      <c r="C15" s="45">
        <v>7431</v>
      </c>
      <c r="D15" s="47">
        <f t="shared" si="0"/>
        <v>9.627767772696059</v>
      </c>
      <c r="E15" s="45">
        <v>4017</v>
      </c>
      <c r="F15" s="47">
        <f t="shared" si="1"/>
        <v>5.20451394737183</v>
      </c>
      <c r="G15" s="45">
        <v>65735</v>
      </c>
      <c r="H15" s="47">
        <f t="shared" si="2"/>
        <v>85.16771827993212</v>
      </c>
      <c r="I15" s="69">
        <v>77183</v>
      </c>
      <c r="J15" s="70">
        <v>115.27076674930554</v>
      </c>
      <c r="K15" s="73"/>
      <c r="L15" s="73"/>
    </row>
    <row r="16" spans="2:11" ht="16.5" customHeight="1">
      <c r="B16" s="66">
        <v>2006</v>
      </c>
      <c r="C16" s="45">
        <v>7828</v>
      </c>
      <c r="D16" s="47">
        <f t="shared" si="0"/>
        <v>8.26278789925901</v>
      </c>
      <c r="E16" s="45">
        <v>4460</v>
      </c>
      <c r="F16" s="47">
        <f t="shared" si="1"/>
        <v>4.707720238974857</v>
      </c>
      <c r="G16" s="45">
        <v>82450</v>
      </c>
      <c r="H16" s="47">
        <f t="shared" si="2"/>
        <v>87.02949186176613</v>
      </c>
      <c r="I16" s="69">
        <v>94738</v>
      </c>
      <c r="J16" s="70">
        <v>141.4886944054482</v>
      </c>
      <c r="K16" s="73"/>
    </row>
    <row r="17" spans="2:11" ht="16.5" customHeight="1">
      <c r="B17" s="66">
        <v>2007</v>
      </c>
      <c r="C17" s="45">
        <v>8051</v>
      </c>
      <c r="D17" s="47">
        <f t="shared" si="0"/>
        <v>9.107981220657276</v>
      </c>
      <c r="E17" s="45">
        <v>4329</v>
      </c>
      <c r="F17" s="47">
        <f t="shared" si="1"/>
        <v>4.897335822161887</v>
      </c>
      <c r="G17" s="45">
        <v>76015</v>
      </c>
      <c r="H17" s="47">
        <f t="shared" si="2"/>
        <v>85.99468295718083</v>
      </c>
      <c r="I17" s="69">
        <v>88395</v>
      </c>
      <c r="J17" s="70">
        <v>132.01559186355627</v>
      </c>
      <c r="K17" s="73"/>
    </row>
    <row r="18" spans="2:12" ht="16.5" customHeight="1">
      <c r="B18" s="66">
        <v>2008</v>
      </c>
      <c r="C18" s="45">
        <v>8507</v>
      </c>
      <c r="D18" s="47">
        <f t="shared" si="0"/>
        <v>8.980733702823965</v>
      </c>
      <c r="E18" s="45">
        <v>3608</v>
      </c>
      <c r="F18" s="47">
        <f t="shared" si="1"/>
        <v>3.808920559514384</v>
      </c>
      <c r="G18" s="45">
        <v>82610</v>
      </c>
      <c r="H18" s="47">
        <f t="shared" si="2"/>
        <v>87.21034573766165</v>
      </c>
      <c r="I18" s="69">
        <v>94725</v>
      </c>
      <c r="J18" s="70">
        <v>141.4692792496789</v>
      </c>
      <c r="K18" s="73"/>
      <c r="L18" s="73"/>
    </row>
    <row r="19" spans="2:12" ht="16.5" customHeight="1">
      <c r="B19" s="67">
        <v>2009</v>
      </c>
      <c r="C19" s="45">
        <v>8565</v>
      </c>
      <c r="D19" s="47">
        <f t="shared" si="0"/>
        <v>9.178982113577177</v>
      </c>
      <c r="E19" s="45">
        <v>3757</v>
      </c>
      <c r="F19" s="47">
        <f t="shared" si="1"/>
        <v>4.026320583853994</v>
      </c>
      <c r="G19" s="45">
        <v>80989</v>
      </c>
      <c r="H19" s="47">
        <f t="shared" si="2"/>
        <v>86.79469730256882</v>
      </c>
      <c r="I19" s="69">
        <v>93311</v>
      </c>
      <c r="J19" s="70">
        <v>139.35750769138863</v>
      </c>
      <c r="K19" s="73"/>
      <c r="L19" s="73"/>
    </row>
    <row r="20" spans="2:12" ht="16.5" customHeight="1">
      <c r="B20" s="66">
        <v>2010</v>
      </c>
      <c r="C20" s="45">
        <v>8678</v>
      </c>
      <c r="D20" s="47">
        <f t="shared" si="0"/>
        <v>9.5728720822486</v>
      </c>
      <c r="E20" s="45">
        <v>4011</v>
      </c>
      <c r="F20" s="47">
        <f t="shared" si="1"/>
        <v>4.4246128050125755</v>
      </c>
      <c r="G20" s="45">
        <v>77963</v>
      </c>
      <c r="H20" s="47">
        <f t="shared" si="2"/>
        <v>86.00251511273882</v>
      </c>
      <c r="I20" s="69">
        <v>90652</v>
      </c>
      <c r="J20" s="70">
        <v>135.38636159980882</v>
      </c>
      <c r="K20" s="73"/>
      <c r="L20" s="73"/>
    </row>
    <row r="21" spans="2:12" ht="16.5" customHeight="1">
      <c r="B21" s="66">
        <v>2011</v>
      </c>
      <c r="C21" s="46">
        <v>8835</v>
      </c>
      <c r="D21" s="48">
        <f t="shared" si="0"/>
        <v>9.728890455005947</v>
      </c>
      <c r="E21" s="46">
        <v>4226</v>
      </c>
      <c r="F21" s="48">
        <f t="shared" si="1"/>
        <v>4.653570012773643</v>
      </c>
      <c r="G21" s="46">
        <v>77751</v>
      </c>
      <c r="H21" s="48">
        <f t="shared" si="2"/>
        <v>85.6175395322204</v>
      </c>
      <c r="I21" s="69">
        <v>90812</v>
      </c>
      <c r="J21" s="70">
        <v>135.62531736312314</v>
      </c>
      <c r="K21" s="73"/>
      <c r="L21" s="73"/>
    </row>
    <row r="22" spans="2:12" ht="16.5" customHeight="1">
      <c r="B22" s="68">
        <v>2012</v>
      </c>
      <c r="C22" s="46">
        <v>9278</v>
      </c>
      <c r="D22" s="48">
        <f t="shared" si="0"/>
        <v>10.0602879944483</v>
      </c>
      <c r="E22" s="46">
        <v>4847</v>
      </c>
      <c r="F22" s="48">
        <f t="shared" si="1"/>
        <v>5.255681818181818</v>
      </c>
      <c r="G22" s="46">
        <v>78099</v>
      </c>
      <c r="H22" s="48">
        <f t="shared" si="2"/>
        <v>84.68403018736988</v>
      </c>
      <c r="I22" s="69">
        <v>92224</v>
      </c>
      <c r="J22" s="70">
        <v>137.73410197437198</v>
      </c>
      <c r="K22" s="73"/>
      <c r="L22" s="73"/>
    </row>
    <row r="23" spans="2:12" ht="16.5" customHeight="1">
      <c r="B23" s="68">
        <v>2013</v>
      </c>
      <c r="C23" s="46">
        <v>9685</v>
      </c>
      <c r="D23" s="48">
        <f t="shared" si="0"/>
        <v>10.49568685248602</v>
      </c>
      <c r="E23" s="46">
        <v>5099</v>
      </c>
      <c r="F23" s="48">
        <f t="shared" si="1"/>
        <v>5.525813862759548</v>
      </c>
      <c r="G23" s="46">
        <v>77492</v>
      </c>
      <c r="H23" s="48">
        <f t="shared" si="2"/>
        <v>83.97849928475443</v>
      </c>
      <c r="I23" s="69">
        <v>92276</v>
      </c>
      <c r="J23" s="70">
        <v>137.81176259744916</v>
      </c>
      <c r="K23" s="73"/>
      <c r="L23" s="73"/>
    </row>
    <row r="24" spans="2:12" ht="16.5" customHeight="1">
      <c r="B24" s="68">
        <v>2014</v>
      </c>
      <c r="C24" s="46">
        <v>10072</v>
      </c>
      <c r="D24" s="48">
        <f t="shared" si="0"/>
        <v>11.535245948576991</v>
      </c>
      <c r="E24" s="46">
        <v>5968</v>
      </c>
      <c r="F24" s="48">
        <f t="shared" si="1"/>
        <v>6.8350226192521335</v>
      </c>
      <c r="G24" s="46">
        <v>71275</v>
      </c>
      <c r="H24" s="48">
        <f t="shared" si="2"/>
        <v>81.62973143217087</v>
      </c>
      <c r="I24" s="69">
        <v>87315</v>
      </c>
      <c r="J24" s="70">
        <v>130.40264046118463</v>
      </c>
      <c r="K24" s="73"/>
      <c r="L24" s="73"/>
    </row>
    <row r="25" spans="2:12" ht="16.5" customHeight="1">
      <c r="B25" s="68">
        <v>2015</v>
      </c>
      <c r="C25" s="46">
        <v>10364.386381631037</v>
      </c>
      <c r="D25" s="48">
        <f t="shared" si="0"/>
        <v>15.192592174774314</v>
      </c>
      <c r="E25" s="46">
        <v>6080.613618368962</v>
      </c>
      <c r="F25" s="48">
        <f t="shared" si="1"/>
        <v>8.913241891481913</v>
      </c>
      <c r="G25" s="46">
        <v>51775</v>
      </c>
      <c r="H25" s="48">
        <f t="shared" si="2"/>
        <v>75.89416593374378</v>
      </c>
      <c r="I25" s="69">
        <v>68220</v>
      </c>
      <c r="J25" s="70">
        <v>101.88476358314168</v>
      </c>
      <c r="K25" s="73"/>
      <c r="L25" s="73"/>
    </row>
    <row r="26" spans="2:12" ht="16.5" customHeight="1">
      <c r="B26" s="68">
        <v>2016</v>
      </c>
      <c r="C26" s="46">
        <v>10677.579985905568</v>
      </c>
      <c r="D26" s="48">
        <f t="shared" si="0"/>
        <v>15.159480351963609</v>
      </c>
      <c r="E26" s="46">
        <v>6423.420014094433</v>
      </c>
      <c r="F26" s="48">
        <f t="shared" si="1"/>
        <v>9.119642243337024</v>
      </c>
      <c r="G26" s="46">
        <v>53334</v>
      </c>
      <c r="H26" s="48">
        <f t="shared" si="2"/>
        <v>75.72087740469937</v>
      </c>
      <c r="I26" s="69">
        <v>70435</v>
      </c>
      <c r="J26" s="70">
        <v>105.19280743152424</v>
      </c>
      <c r="K26" s="73"/>
      <c r="L26" s="73"/>
    </row>
    <row r="27" spans="2:12" ht="16.5" customHeight="1">
      <c r="B27" s="68">
        <v>2017</v>
      </c>
      <c r="C27" s="46">
        <v>11126.799240520468</v>
      </c>
      <c r="D27" s="48">
        <f t="shared" si="0"/>
        <v>16.01808021496094</v>
      </c>
      <c r="E27" s="46">
        <v>6820.200759479533</v>
      </c>
      <c r="F27" s="48">
        <f t="shared" si="1"/>
        <v>9.81832425354073</v>
      </c>
      <c r="G27" s="46">
        <v>51517</v>
      </c>
      <c r="H27" s="48">
        <f t="shared" si="2"/>
        <v>74.16359553149833</v>
      </c>
      <c r="I27" s="69">
        <v>69464</v>
      </c>
      <c r="J27" s="70">
        <v>103.74264464291048</v>
      </c>
      <c r="K27" s="73"/>
      <c r="L27" s="73"/>
    </row>
    <row r="28" spans="2:12" ht="16.5" customHeight="1">
      <c r="B28" s="68" t="s">
        <v>62</v>
      </c>
      <c r="C28" s="46">
        <v>11362</v>
      </c>
      <c r="D28" s="48">
        <f t="shared" si="0"/>
        <v>16.3423229054297</v>
      </c>
      <c r="E28" s="46">
        <v>7032</v>
      </c>
      <c r="F28" s="48">
        <f t="shared" si="1"/>
        <v>10.114347357065803</v>
      </c>
      <c r="G28" s="46">
        <v>51131</v>
      </c>
      <c r="H28" s="48">
        <f t="shared" si="2"/>
        <v>73.5433297375045</v>
      </c>
      <c r="I28" s="69">
        <v>69525</v>
      </c>
      <c r="J28" s="70">
        <v>103.83374652767407</v>
      </c>
      <c r="K28" s="73"/>
      <c r="L28" s="73"/>
    </row>
    <row r="29" spans="2:12" ht="16.5" customHeight="1">
      <c r="B29" s="68">
        <v>2019</v>
      </c>
      <c r="C29" s="46">
        <v>12338.135782154042</v>
      </c>
      <c r="D29" s="48">
        <f t="shared" si="0"/>
        <v>16.492849499597696</v>
      </c>
      <c r="E29" s="46">
        <v>7047.864217845959</v>
      </c>
      <c r="F29" s="48">
        <f t="shared" si="1"/>
        <v>9.421144805900305</v>
      </c>
      <c r="G29" s="46">
        <v>55423</v>
      </c>
      <c r="H29" s="48">
        <f t="shared" si="2"/>
        <v>74.086005694502</v>
      </c>
      <c r="I29" s="69">
        <v>74809</v>
      </c>
      <c r="J29" s="70">
        <v>111.72526061112937</v>
      </c>
      <c r="K29" s="73"/>
      <c r="L29" s="73"/>
    </row>
    <row r="30" spans="2:12" ht="16.5" customHeight="1">
      <c r="B30" s="68" t="s">
        <v>66</v>
      </c>
      <c r="C30" s="46">
        <v>12769.696734059098</v>
      </c>
      <c r="D30" s="48">
        <f t="shared" si="0"/>
        <v>15.376469630521388</v>
      </c>
      <c r="E30" s="46">
        <v>7216.303265940903</v>
      </c>
      <c r="F30" s="48">
        <f t="shared" si="1"/>
        <v>8.689420768890994</v>
      </c>
      <c r="G30" s="46">
        <v>63060.99999999999</v>
      </c>
      <c r="H30" s="48">
        <f t="shared" si="2"/>
        <v>75.9341096005876</v>
      </c>
      <c r="I30" s="69">
        <v>83047</v>
      </c>
      <c r="J30" s="70">
        <v>124.02849547477523</v>
      </c>
      <c r="K30" s="73"/>
      <c r="L30" s="73"/>
    </row>
    <row r="31" spans="2:12" ht="16.5" customHeight="1">
      <c r="B31" s="68" t="s">
        <v>78</v>
      </c>
      <c r="C31" s="46">
        <v>13071.227922885571</v>
      </c>
      <c r="D31" s="48">
        <f t="shared" si="0"/>
        <v>15.154871158462594</v>
      </c>
      <c r="E31" s="46">
        <v>7019.772077114429</v>
      </c>
      <c r="F31" s="48">
        <f t="shared" si="1"/>
        <v>8.138771813792802</v>
      </c>
      <c r="G31" s="46">
        <v>66160</v>
      </c>
      <c r="H31" s="48">
        <f t="shared" si="2"/>
        <v>76.70635702774462</v>
      </c>
      <c r="I31" s="69">
        <v>86251</v>
      </c>
      <c r="J31" s="70">
        <v>128.81358463514442</v>
      </c>
      <c r="K31" s="73"/>
      <c r="L31" s="73"/>
    </row>
    <row r="32" spans="2:12" ht="16.5" customHeight="1">
      <c r="B32" s="151" t="s">
        <v>94</v>
      </c>
      <c r="C32" s="137">
        <v>12476.306604999221</v>
      </c>
      <c r="D32" s="48">
        <f t="shared" si="0"/>
        <v>14.639536882144814</v>
      </c>
      <c r="E32" s="137">
        <v>6785.693395000779</v>
      </c>
      <c r="F32" s="48">
        <f t="shared" si="1"/>
        <v>7.962244907257676</v>
      </c>
      <c r="G32" s="137">
        <v>65961.36946475413</v>
      </c>
      <c r="H32" s="48">
        <f t="shared" si="2"/>
        <v>77.39821821059752</v>
      </c>
      <c r="I32" s="69">
        <v>85223.36946475413</v>
      </c>
      <c r="J32" s="139">
        <v>127.27884564167707</v>
      </c>
      <c r="K32" s="73"/>
      <c r="L32" s="73"/>
    </row>
    <row r="33" spans="2:12" ht="16.5" customHeight="1">
      <c r="B33" s="152" t="s">
        <v>93</v>
      </c>
      <c r="C33" s="76">
        <v>12831.704237111251</v>
      </c>
      <c r="D33" s="77">
        <f t="shared" si="0"/>
        <v>13.767332128568786</v>
      </c>
      <c r="E33" s="76">
        <v>6348.29576288875</v>
      </c>
      <c r="F33" s="77">
        <f t="shared" si="1"/>
        <v>6.811183814952952</v>
      </c>
      <c r="G33" s="76">
        <v>74024</v>
      </c>
      <c r="H33" s="77">
        <f t="shared" si="2"/>
        <v>79.42148405647826</v>
      </c>
      <c r="I33" s="78">
        <v>93204</v>
      </c>
      <c r="J33" s="79">
        <v>139.1977060246722</v>
      </c>
      <c r="K33" s="73"/>
      <c r="L33" s="73"/>
    </row>
    <row r="34" ht="5.25" customHeight="1">
      <c r="L34" s="73"/>
    </row>
    <row r="35" ht="12.75">
      <c r="B35" s="86" t="s">
        <v>14</v>
      </c>
    </row>
    <row r="36" spans="2:10" ht="5.25" customHeight="1">
      <c r="B36" s="87"/>
      <c r="C36" s="15"/>
      <c r="D36" s="15"/>
      <c r="E36" s="15"/>
      <c r="F36" s="15"/>
      <c r="G36" s="15"/>
      <c r="H36" s="15"/>
      <c r="I36" s="15"/>
      <c r="J36" s="15"/>
    </row>
    <row r="37" spans="2:10" ht="14.25">
      <c r="B37" s="87" t="s">
        <v>95</v>
      </c>
      <c r="C37" s="85"/>
      <c r="D37" s="85"/>
      <c r="E37" s="15"/>
      <c r="F37" s="15"/>
      <c r="G37" s="15"/>
      <c r="H37" s="15"/>
      <c r="I37" s="15"/>
      <c r="J37" s="15"/>
    </row>
    <row r="38" spans="2:10" ht="5.25" customHeight="1">
      <c r="B38" s="87"/>
      <c r="C38" s="15"/>
      <c r="D38" s="15"/>
      <c r="E38" s="15"/>
      <c r="F38" s="15"/>
      <c r="G38" s="15"/>
      <c r="H38" s="15"/>
      <c r="I38" s="15"/>
      <c r="J38" s="15"/>
    </row>
    <row r="39" spans="2:10" ht="14.25">
      <c r="B39" s="87" t="s">
        <v>10</v>
      </c>
      <c r="C39" s="15"/>
      <c r="D39" s="15"/>
      <c r="E39" s="15"/>
      <c r="F39" s="15"/>
      <c r="G39" s="15"/>
      <c r="H39" s="15"/>
      <c r="I39" s="15"/>
      <c r="J39" s="15"/>
    </row>
    <row r="40" spans="2:10" ht="5.25" customHeight="1">
      <c r="B40" s="87"/>
      <c r="C40" s="15"/>
      <c r="D40" s="15"/>
      <c r="E40" s="15"/>
      <c r="F40" s="15"/>
      <c r="G40" s="15"/>
      <c r="H40" s="15"/>
      <c r="I40" s="15"/>
      <c r="J40" s="15"/>
    </row>
    <row r="41" spans="2:11" ht="28.5" customHeight="1">
      <c r="B41" s="165" t="s">
        <v>32</v>
      </c>
      <c r="C41" s="165"/>
      <c r="D41" s="165"/>
      <c r="E41" s="165"/>
      <c r="F41" s="165"/>
      <c r="G41" s="165"/>
      <c r="H41" s="165"/>
      <c r="I41" s="165"/>
      <c r="J41" s="165"/>
      <c r="K41" s="165"/>
    </row>
    <row r="42" spans="2:11" ht="15" customHeight="1">
      <c r="B42" s="165" t="s">
        <v>29</v>
      </c>
      <c r="C42" s="165"/>
      <c r="D42" s="165"/>
      <c r="E42" s="165"/>
      <c r="F42" s="165"/>
      <c r="G42" s="165"/>
      <c r="H42" s="165"/>
      <c r="I42" s="165"/>
      <c r="J42" s="165"/>
      <c r="K42" s="165"/>
    </row>
    <row r="43" spans="2:11" ht="28.5" customHeight="1">
      <c r="B43" s="165" t="s">
        <v>30</v>
      </c>
      <c r="C43" s="165"/>
      <c r="D43" s="165"/>
      <c r="E43" s="165"/>
      <c r="F43" s="165"/>
      <c r="G43" s="165"/>
      <c r="H43" s="165"/>
      <c r="I43" s="165"/>
      <c r="J43" s="165"/>
      <c r="K43" s="165"/>
    </row>
    <row r="44" spans="2:11" ht="15" customHeight="1">
      <c r="B44" s="165" t="s">
        <v>31</v>
      </c>
      <c r="C44" s="165"/>
      <c r="D44" s="165"/>
      <c r="E44" s="165"/>
      <c r="F44" s="165"/>
      <c r="G44" s="165"/>
      <c r="H44" s="165"/>
      <c r="I44" s="165"/>
      <c r="J44" s="165"/>
      <c r="K44" s="165"/>
    </row>
    <row r="45" spans="2:11" ht="15" customHeight="1">
      <c r="B45" s="165" t="s">
        <v>63</v>
      </c>
      <c r="C45" s="165"/>
      <c r="D45" s="165"/>
      <c r="E45" s="165"/>
      <c r="F45" s="165"/>
      <c r="G45" s="165"/>
      <c r="H45" s="165"/>
      <c r="I45" s="165"/>
      <c r="J45" s="165"/>
      <c r="K45" s="165"/>
    </row>
    <row r="46" spans="2:10" ht="5.25" customHeight="1">
      <c r="B46" s="87"/>
      <c r="C46" s="15"/>
      <c r="D46" s="85"/>
      <c r="E46" s="85"/>
      <c r="F46" s="85"/>
      <c r="G46" s="85"/>
      <c r="H46" s="85"/>
      <c r="I46" s="85"/>
      <c r="J46" s="85"/>
    </row>
    <row r="47" spans="2:10" ht="14.25">
      <c r="B47" s="86" t="s">
        <v>68</v>
      </c>
      <c r="C47" s="85"/>
      <c r="D47" s="85"/>
      <c r="E47" s="85"/>
      <c r="F47" s="85"/>
      <c r="G47" s="85"/>
      <c r="H47" s="85"/>
      <c r="I47" s="85"/>
      <c r="J47" s="85"/>
    </row>
  </sheetData>
  <sheetProtection/>
  <mergeCells count="11">
    <mergeCell ref="B2:K2"/>
    <mergeCell ref="C4:D4"/>
    <mergeCell ref="E4:F4"/>
    <mergeCell ref="B41:K41"/>
    <mergeCell ref="B42:K42"/>
    <mergeCell ref="B43:K43"/>
    <mergeCell ref="B44:K44"/>
    <mergeCell ref="B45:K45"/>
    <mergeCell ref="B4:B5"/>
    <mergeCell ref="I4:J4"/>
    <mergeCell ref="G4:H4"/>
  </mergeCell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70" r:id="rId2"/>
  <headerFooter alignWithMargins="0">
    <oddHeader>&amp;L&amp;G&amp;CRéduction des primes AOS</oddHeader>
    <oddFooter>&amp;L&amp;A&amp;C&amp;P sur &amp;N&amp;R&amp;F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50"/>
  <sheetViews>
    <sheetView showGridLines="0" zoomScaleSheetLayoutView="8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7109375" style="3" customWidth="1"/>
    <col min="2" max="2" width="10.8515625" style="3" customWidth="1"/>
    <col min="3" max="12" width="15.7109375" style="3" customWidth="1"/>
    <col min="13" max="13" width="5.421875" style="3" customWidth="1"/>
    <col min="14" max="16384" width="11.421875" style="3" customWidth="1"/>
  </cols>
  <sheetData>
    <row r="1" ht="9.75" customHeight="1"/>
    <row r="2" spans="2:13" ht="33.75" customHeight="1">
      <c r="B2" s="171" t="s">
        <v>72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50"/>
    </row>
    <row r="3" spans="2:12" ht="1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6.5" customHeight="1">
      <c r="B4" s="166" t="s">
        <v>1</v>
      </c>
      <c r="C4" s="168" t="s">
        <v>73</v>
      </c>
      <c r="D4" s="170"/>
      <c r="E4" s="168" t="s">
        <v>74</v>
      </c>
      <c r="F4" s="170"/>
      <c r="G4" s="168" t="s">
        <v>75</v>
      </c>
      <c r="H4" s="170"/>
      <c r="I4" s="168" t="s">
        <v>76</v>
      </c>
      <c r="J4" s="170"/>
      <c r="K4" s="168" t="s">
        <v>0</v>
      </c>
      <c r="L4" s="169"/>
    </row>
    <row r="5" spans="2:12" ht="28.5" customHeight="1">
      <c r="B5" s="167"/>
      <c r="C5" s="74" t="s">
        <v>33</v>
      </c>
      <c r="D5" s="74" t="s">
        <v>28</v>
      </c>
      <c r="E5" s="74" t="s">
        <v>33</v>
      </c>
      <c r="F5" s="74" t="s">
        <v>28</v>
      </c>
      <c r="G5" s="74" t="s">
        <v>33</v>
      </c>
      <c r="H5" s="74" t="s">
        <v>28</v>
      </c>
      <c r="I5" s="74" t="s">
        <v>33</v>
      </c>
      <c r="J5" s="74" t="s">
        <v>28</v>
      </c>
      <c r="K5" s="74" t="s">
        <v>33</v>
      </c>
      <c r="L5" s="74" t="s">
        <v>37</v>
      </c>
    </row>
    <row r="6" spans="2:16" ht="16.5" customHeight="1">
      <c r="B6" s="65">
        <v>2003</v>
      </c>
      <c r="C6" s="47">
        <v>16.58909205</v>
      </c>
      <c r="D6" s="47">
        <v>12.689340038850597</v>
      </c>
      <c r="E6" s="47">
        <v>6.96126775</v>
      </c>
      <c r="F6" s="47">
        <v>5.324817857119215</v>
      </c>
      <c r="G6" s="47">
        <f aca="true" t="shared" si="0" ref="G6:G17">K6-C6-E6-I6</f>
        <v>105.0953347</v>
      </c>
      <c r="H6" s="47">
        <v>80.38959784451342</v>
      </c>
      <c r="I6" s="47">
        <v>2.0868101</v>
      </c>
      <c r="J6" s="47">
        <v>1.5962442595167718</v>
      </c>
      <c r="K6" s="70">
        <v>130.7325046</v>
      </c>
      <c r="L6" s="70">
        <v>100</v>
      </c>
      <c r="P6" s="73"/>
    </row>
    <row r="7" spans="2:16" ht="16.5" customHeight="1">
      <c r="B7" s="66">
        <v>2004</v>
      </c>
      <c r="C7" s="47">
        <v>18.7906565</v>
      </c>
      <c r="D7" s="49">
        <v>14.09710909138825</v>
      </c>
      <c r="E7" s="47">
        <v>8.495359800000001</v>
      </c>
      <c r="F7" s="49">
        <v>6.373381040262976</v>
      </c>
      <c r="G7" s="47">
        <f t="shared" si="0"/>
        <v>103.53009823999999</v>
      </c>
      <c r="H7" s="49">
        <v>77.67025538098802</v>
      </c>
      <c r="I7" s="47">
        <v>2.47828205</v>
      </c>
      <c r="J7" s="49">
        <v>1.8592544873607424</v>
      </c>
      <c r="K7" s="70">
        <v>133.29439659</v>
      </c>
      <c r="L7" s="70">
        <f>(K7/$K$6)*100</f>
        <v>101.95964423525623</v>
      </c>
      <c r="P7" s="73"/>
    </row>
    <row r="8" spans="2:16" ht="16.5" customHeight="1">
      <c r="B8" s="66">
        <v>2005</v>
      </c>
      <c r="C8" s="47">
        <v>20.5715432</v>
      </c>
      <c r="D8" s="49">
        <v>15.241528983026237</v>
      </c>
      <c r="E8" s="47">
        <v>8.460416</v>
      </c>
      <c r="F8" s="49">
        <v>6.268352083204866</v>
      </c>
      <c r="G8" s="47">
        <f t="shared" si="0"/>
        <v>99.99906365</v>
      </c>
      <c r="H8" s="49">
        <v>74.08965929677849</v>
      </c>
      <c r="I8" s="47">
        <v>5.939315249999998</v>
      </c>
      <c r="J8" s="49">
        <v>4.400459636990417</v>
      </c>
      <c r="K8" s="70">
        <v>134.9703381</v>
      </c>
      <c r="L8" s="70">
        <f aca="true" t="shared" si="1" ref="L8:L26">(K8/$K$6)*100</f>
        <v>103.24160660194373</v>
      </c>
      <c r="P8" s="73"/>
    </row>
    <row r="9" spans="2:16" ht="16.5" customHeight="1">
      <c r="B9" s="66">
        <v>2006</v>
      </c>
      <c r="C9" s="47">
        <v>22.552413050000002</v>
      </c>
      <c r="D9" s="49">
        <v>15.535584426664167</v>
      </c>
      <c r="E9" s="47">
        <v>9.6933829</v>
      </c>
      <c r="F9" s="49">
        <v>6.6774392651048355</v>
      </c>
      <c r="G9" s="47">
        <f t="shared" si="0"/>
        <v>106.02037501999999</v>
      </c>
      <c r="H9" s="49">
        <v>70.9213635877166</v>
      </c>
      <c r="I9" s="47">
        <v>6.9</v>
      </c>
      <c r="J9" s="49">
        <v>6.865612720514398</v>
      </c>
      <c r="K9" s="70">
        <v>145.16617097</v>
      </c>
      <c r="L9" s="70">
        <f t="shared" si="1"/>
        <v>111.04061030128844</v>
      </c>
      <c r="P9" s="73"/>
    </row>
    <row r="10" spans="2:16" ht="16.5" customHeight="1">
      <c r="B10" s="66">
        <v>2007</v>
      </c>
      <c r="C10" s="47">
        <v>23.90712195</v>
      </c>
      <c r="D10" s="49">
        <v>15.614082618316905</v>
      </c>
      <c r="E10" s="47">
        <v>9.48346245</v>
      </c>
      <c r="F10" s="49">
        <v>6.1937847019685295</v>
      </c>
      <c r="G10" s="47">
        <f t="shared" si="0"/>
        <v>111.32197772999997</v>
      </c>
      <c r="H10" s="49">
        <v>70.63525898559136</v>
      </c>
      <c r="I10" s="47">
        <v>8.4</v>
      </c>
      <c r="J10" s="49">
        <v>7.556873694123194</v>
      </c>
      <c r="K10" s="70">
        <v>153.11256213</v>
      </c>
      <c r="L10" s="70">
        <f t="shared" si="1"/>
        <v>117.1189694548237</v>
      </c>
      <c r="P10" s="73"/>
    </row>
    <row r="11" spans="2:16" ht="16.5" customHeight="1">
      <c r="B11" s="66">
        <v>2008</v>
      </c>
      <c r="C11" s="47">
        <v>25.350720059999997</v>
      </c>
      <c r="D11" s="49">
        <v>16.14823855938017</v>
      </c>
      <c r="E11" s="47">
        <v>8.0870718</v>
      </c>
      <c r="F11" s="49">
        <v>5.15141046740098</v>
      </c>
      <c r="G11" s="47">
        <f t="shared" si="0"/>
        <v>116.12746602999998</v>
      </c>
      <c r="H11" s="49">
        <v>73.18254496600014</v>
      </c>
      <c r="I11" s="47">
        <v>7.422267</v>
      </c>
      <c r="J11" s="49">
        <v>5.517806007218712</v>
      </c>
      <c r="K11" s="70">
        <v>156.98752488999997</v>
      </c>
      <c r="L11" s="70">
        <f t="shared" si="1"/>
        <v>120.08300871335098</v>
      </c>
      <c r="P11" s="73"/>
    </row>
    <row r="12" spans="2:16" ht="16.5" customHeight="1">
      <c r="B12" s="67">
        <v>2009</v>
      </c>
      <c r="C12" s="47">
        <v>25.559203</v>
      </c>
      <c r="D12" s="49">
        <f>(C12/K12)*100</f>
        <v>15.984677388943746</v>
      </c>
      <c r="E12" s="47">
        <v>8.270884</v>
      </c>
      <c r="F12" s="49">
        <f>(E12/K12)*100</f>
        <v>5.172595266815503</v>
      </c>
      <c r="G12" s="47">
        <f t="shared" si="0"/>
        <v>117.43605132</v>
      </c>
      <c r="H12" s="49">
        <f>(G12/K12)*100</f>
        <v>73.44428518297858</v>
      </c>
      <c r="I12" s="47">
        <v>8.632009</v>
      </c>
      <c r="J12" s="49">
        <f>(I12/K12)*100</f>
        <v>5.398442161262185</v>
      </c>
      <c r="K12" s="70">
        <v>159.89814732</v>
      </c>
      <c r="L12" s="70">
        <f t="shared" si="1"/>
        <v>122.3094040837339</v>
      </c>
      <c r="P12" s="73"/>
    </row>
    <row r="13" spans="2:16" ht="16.5" customHeight="1">
      <c r="B13" s="66">
        <v>2010</v>
      </c>
      <c r="C13" s="47">
        <v>28.4</v>
      </c>
      <c r="D13" s="49">
        <f aca="true" t="shared" si="2" ref="D13:D26">(C13/K13)*100</f>
        <v>16.54833712169831</v>
      </c>
      <c r="E13" s="47">
        <v>9.7</v>
      </c>
      <c r="F13" s="49">
        <f aca="true" t="shared" si="3" ref="F13:F26">(E13/K13)*100</f>
        <v>5.652072890157522</v>
      </c>
      <c r="G13" s="47">
        <f t="shared" si="0"/>
        <v>125.503601</v>
      </c>
      <c r="H13" s="49">
        <f aca="true" t="shared" si="4" ref="H13:H26">(G13/K13)*100</f>
        <v>73.12943307518006</v>
      </c>
      <c r="I13" s="47">
        <v>8.014851</v>
      </c>
      <c r="J13" s="49">
        <f aca="true" t="shared" si="5" ref="J13:J26">(I13/K13)*100</f>
        <v>4.6701569129641145</v>
      </c>
      <c r="K13" s="70">
        <v>171.618452</v>
      </c>
      <c r="L13" s="70">
        <f t="shared" si="1"/>
        <v>131.2745078395752</v>
      </c>
      <c r="P13" s="73"/>
    </row>
    <row r="14" spans="2:16" ht="16.5" customHeight="1">
      <c r="B14" s="66">
        <v>2011</v>
      </c>
      <c r="C14" s="48">
        <v>31.210311100000002</v>
      </c>
      <c r="D14" s="49">
        <f t="shared" si="2"/>
        <v>16.94520933532879</v>
      </c>
      <c r="E14" s="48">
        <v>11.150487</v>
      </c>
      <c r="F14" s="49">
        <f t="shared" si="3"/>
        <v>6.05400362080538</v>
      </c>
      <c r="G14" s="47">
        <f t="shared" si="0"/>
        <v>131.32288757999999</v>
      </c>
      <c r="H14" s="49">
        <f t="shared" si="4"/>
        <v>71.29995639687647</v>
      </c>
      <c r="I14" s="48">
        <v>10.5</v>
      </c>
      <c r="J14" s="49">
        <f t="shared" si="5"/>
        <v>5.700830646989364</v>
      </c>
      <c r="K14" s="70">
        <v>184.18368568</v>
      </c>
      <c r="L14" s="70">
        <f t="shared" si="1"/>
        <v>140.8859152844533</v>
      </c>
      <c r="P14" s="73"/>
    </row>
    <row r="15" spans="2:16" ht="16.5" customHeight="1">
      <c r="B15" s="68">
        <v>2012</v>
      </c>
      <c r="C15" s="48">
        <v>33.7032521</v>
      </c>
      <c r="D15" s="49">
        <f t="shared" si="2"/>
        <v>17.662824836448525</v>
      </c>
      <c r="E15" s="48">
        <v>12.99262564</v>
      </c>
      <c r="F15" s="49">
        <f t="shared" si="3"/>
        <v>6.809030480618512</v>
      </c>
      <c r="G15" s="47">
        <f t="shared" si="0"/>
        <v>134.2987423</v>
      </c>
      <c r="H15" s="49">
        <f t="shared" si="4"/>
        <v>70.38178849809688</v>
      </c>
      <c r="I15" s="48">
        <v>9.82</v>
      </c>
      <c r="J15" s="49">
        <f t="shared" si="5"/>
        <v>5.146356184836077</v>
      </c>
      <c r="K15" s="70">
        <v>190.81462004</v>
      </c>
      <c r="L15" s="70">
        <f t="shared" si="1"/>
        <v>145.95805429096015</v>
      </c>
      <c r="P15" s="73"/>
    </row>
    <row r="16" spans="2:16" ht="16.5" customHeight="1">
      <c r="B16" s="68">
        <v>2013</v>
      </c>
      <c r="C16" s="48">
        <v>35.79919716</v>
      </c>
      <c r="D16" s="49">
        <f t="shared" si="2"/>
        <v>18.130441399143933</v>
      </c>
      <c r="E16" s="48">
        <v>13.90361724</v>
      </c>
      <c r="F16" s="49">
        <f t="shared" si="3"/>
        <v>7.041462870782081</v>
      </c>
      <c r="G16" s="47">
        <f t="shared" si="0"/>
        <v>137.21071898</v>
      </c>
      <c r="H16" s="49">
        <f t="shared" si="4"/>
        <v>69.49013098486189</v>
      </c>
      <c r="I16" s="48">
        <v>10.54</v>
      </c>
      <c r="J16" s="49">
        <f t="shared" si="5"/>
        <v>5.337964745212097</v>
      </c>
      <c r="K16" s="70">
        <v>197.45353337999998</v>
      </c>
      <c r="L16" s="70">
        <f t="shared" si="1"/>
        <v>151.03629658449915</v>
      </c>
      <c r="P16" s="73"/>
    </row>
    <row r="17" spans="2:16" ht="16.5" customHeight="1">
      <c r="B17" s="68">
        <v>2014</v>
      </c>
      <c r="C17" s="48">
        <v>36.3508345</v>
      </c>
      <c r="D17" s="49">
        <f t="shared" si="2"/>
        <v>19.874256691002753</v>
      </c>
      <c r="E17" s="48">
        <v>14.36723325</v>
      </c>
      <c r="F17" s="49">
        <f t="shared" si="3"/>
        <v>7.855062627242017</v>
      </c>
      <c r="G17" s="47">
        <f t="shared" si="0"/>
        <v>119.99605322000002</v>
      </c>
      <c r="H17" s="49">
        <f t="shared" si="4"/>
        <v>65.60598666865566</v>
      </c>
      <c r="I17" s="48">
        <v>12.19</v>
      </c>
      <c r="J17" s="49">
        <f t="shared" si="5"/>
        <v>6.664694013099577</v>
      </c>
      <c r="K17" s="70">
        <v>182.90412097</v>
      </c>
      <c r="L17" s="70">
        <f t="shared" si="1"/>
        <v>139.90714974032556</v>
      </c>
      <c r="P17" s="73"/>
    </row>
    <row r="18" spans="2:16" ht="16.5" customHeight="1">
      <c r="B18" s="68">
        <v>2015</v>
      </c>
      <c r="C18" s="48">
        <v>38.5911977924634</v>
      </c>
      <c r="D18" s="49">
        <f t="shared" si="2"/>
        <v>24.111484407428087</v>
      </c>
      <c r="E18" s="48">
        <v>15.646055807536596</v>
      </c>
      <c r="F18" s="49">
        <f t="shared" si="3"/>
        <v>9.775535671889475</v>
      </c>
      <c r="G18" s="47">
        <v>90.42765510000004</v>
      </c>
      <c r="H18" s="49">
        <f t="shared" si="4"/>
        <v>56.498505376004225</v>
      </c>
      <c r="I18" s="48">
        <v>15.38827235</v>
      </c>
      <c r="J18" s="49">
        <f t="shared" si="5"/>
        <v>9.614474544678222</v>
      </c>
      <c r="K18" s="70">
        <v>160.05318105</v>
      </c>
      <c r="L18" s="70">
        <f t="shared" si="1"/>
        <v>122.42799259427638</v>
      </c>
      <c r="P18" s="73"/>
    </row>
    <row r="19" spans="2:16" ht="16.5" customHeight="1">
      <c r="B19" s="68">
        <v>2016</v>
      </c>
      <c r="C19" s="48">
        <v>41.571582402949915</v>
      </c>
      <c r="D19" s="49">
        <f t="shared" si="2"/>
        <v>25.388350920592007</v>
      </c>
      <c r="E19" s="48">
        <v>17.42163669705008</v>
      </c>
      <c r="F19" s="49">
        <f t="shared" si="3"/>
        <v>10.639638919407236</v>
      </c>
      <c r="G19" s="47">
        <v>88.6179356</v>
      </c>
      <c r="H19" s="49">
        <f t="shared" si="4"/>
        <v>54.120221478785304</v>
      </c>
      <c r="I19" s="48">
        <v>16.1315891</v>
      </c>
      <c r="J19" s="49">
        <f t="shared" si="5"/>
        <v>9.85178868121544</v>
      </c>
      <c r="K19" s="70">
        <v>163.7427438</v>
      </c>
      <c r="L19" s="70">
        <f t="shared" si="1"/>
        <v>125.25021554585898</v>
      </c>
      <c r="P19" s="73"/>
    </row>
    <row r="20" spans="2:16" ht="16.5" customHeight="1">
      <c r="B20" s="68">
        <v>2017</v>
      </c>
      <c r="C20" s="48">
        <v>46.382684024273296</v>
      </c>
      <c r="D20" s="49">
        <f t="shared" si="2"/>
        <v>27.226406750557874</v>
      </c>
      <c r="E20" s="48">
        <v>20.05538167572671</v>
      </c>
      <c r="F20" s="49">
        <f t="shared" si="3"/>
        <v>11.772410125193817</v>
      </c>
      <c r="G20" s="47">
        <v>85.09519956999998</v>
      </c>
      <c r="H20" s="49">
        <f t="shared" si="4"/>
        <v>49.95046243551266</v>
      </c>
      <c r="I20" s="48">
        <v>18.82591745</v>
      </c>
      <c r="J20" s="49">
        <f t="shared" si="5"/>
        <v>11.050720688735646</v>
      </c>
      <c r="K20" s="70">
        <v>170.35918271999998</v>
      </c>
      <c r="L20" s="70">
        <f t="shared" si="1"/>
        <v>130.31126669013574</v>
      </c>
      <c r="P20" s="73"/>
    </row>
    <row r="21" spans="2:16" ht="16.5" customHeight="1">
      <c r="B21" s="68">
        <v>2018</v>
      </c>
      <c r="C21" s="48">
        <v>50.1760747</v>
      </c>
      <c r="D21" s="49">
        <f t="shared" si="2"/>
        <v>27.91187667405488</v>
      </c>
      <c r="E21" s="48">
        <v>21.93880875</v>
      </c>
      <c r="F21" s="49">
        <f t="shared" si="3"/>
        <v>12.204089854913983</v>
      </c>
      <c r="G21" s="47">
        <v>86.85036448999999</v>
      </c>
      <c r="H21" s="49">
        <f t="shared" si="4"/>
        <v>48.31299931761293</v>
      </c>
      <c r="I21" s="48">
        <v>20.8007896</v>
      </c>
      <c r="J21" s="49">
        <f t="shared" si="5"/>
        <v>11.57103415341821</v>
      </c>
      <c r="K21" s="70">
        <v>179.76603753999999</v>
      </c>
      <c r="L21" s="70">
        <f t="shared" si="1"/>
        <v>137.5067647407407</v>
      </c>
      <c r="P21" s="73"/>
    </row>
    <row r="22" spans="2:16" ht="16.5" customHeight="1">
      <c r="B22" s="68">
        <v>2019</v>
      </c>
      <c r="C22" s="48">
        <v>54.09460334224198</v>
      </c>
      <c r="D22" s="49">
        <f t="shared" si="2"/>
        <v>29.1333073311396</v>
      </c>
      <c r="E22" s="48">
        <v>21.55428885775801</v>
      </c>
      <c r="F22" s="49">
        <f t="shared" si="3"/>
        <v>11.608324727410718</v>
      </c>
      <c r="G22" s="47">
        <v>87.25871288000005</v>
      </c>
      <c r="H22" s="49">
        <f t="shared" si="4"/>
        <v>46.994242356660024</v>
      </c>
      <c r="I22" s="48">
        <v>22.771977149999998</v>
      </c>
      <c r="J22" s="49">
        <f t="shared" si="5"/>
        <v>12.264125584789666</v>
      </c>
      <c r="K22" s="70">
        <v>185.67958223000002</v>
      </c>
      <c r="L22" s="70">
        <f t="shared" si="1"/>
        <v>142.03015753283444</v>
      </c>
      <c r="P22" s="73"/>
    </row>
    <row r="23" spans="2:16" ht="16.5" customHeight="1">
      <c r="B23" s="68">
        <v>2020</v>
      </c>
      <c r="C23" s="48">
        <v>56.60082393709206</v>
      </c>
      <c r="D23" s="49">
        <f t="shared" si="2"/>
        <v>26.863720007590768</v>
      </c>
      <c r="E23" s="48">
        <v>21.657613602907954</v>
      </c>
      <c r="F23" s="49">
        <f t="shared" si="3"/>
        <v>10.279074179339577</v>
      </c>
      <c r="G23" s="47">
        <v>111.97240800999998</v>
      </c>
      <c r="H23" s="49">
        <f t="shared" si="4"/>
        <v>53.144021731901546</v>
      </c>
      <c r="I23" s="48">
        <v>20.46530495</v>
      </c>
      <c r="J23" s="49">
        <f t="shared" si="5"/>
        <v>9.713184081168109</v>
      </c>
      <c r="K23" s="70">
        <v>210.6961505</v>
      </c>
      <c r="L23" s="70">
        <f t="shared" si="1"/>
        <v>161.16584865000743</v>
      </c>
      <c r="P23" s="73"/>
    </row>
    <row r="24" spans="2:16" ht="16.5" customHeight="1">
      <c r="B24" s="68">
        <v>2021</v>
      </c>
      <c r="C24" s="48">
        <v>58.805481973761886</v>
      </c>
      <c r="D24" s="49">
        <f t="shared" si="2"/>
        <v>27.897179916310584</v>
      </c>
      <c r="E24" s="48">
        <v>21.281549776238112</v>
      </c>
      <c r="F24" s="49">
        <f t="shared" si="3"/>
        <v>10.095916283290249</v>
      </c>
      <c r="G24" s="47">
        <v>108.19560647999998</v>
      </c>
      <c r="H24" s="49">
        <f t="shared" si="4"/>
        <v>51.327736782663244</v>
      </c>
      <c r="I24" s="48">
        <v>22.51100525</v>
      </c>
      <c r="J24" s="49">
        <f t="shared" si="5"/>
        <v>10.679167017735919</v>
      </c>
      <c r="K24" s="70">
        <v>210.79364348</v>
      </c>
      <c r="L24" s="70">
        <f t="shared" si="1"/>
        <v>161.240423049311</v>
      </c>
      <c r="P24" s="73"/>
    </row>
    <row r="25" spans="2:16" ht="15" customHeight="1">
      <c r="B25" s="151">
        <v>2022</v>
      </c>
      <c r="C25" s="138">
        <v>56.957895484105926</v>
      </c>
      <c r="D25" s="140">
        <f t="shared" si="2"/>
        <v>24.73440036985952</v>
      </c>
      <c r="E25" s="138">
        <v>19.85312896589408</v>
      </c>
      <c r="F25" s="140">
        <f t="shared" si="3"/>
        <v>8.621372616793892</v>
      </c>
      <c r="G25" s="141">
        <v>134.4204983099999</v>
      </c>
      <c r="H25" s="140">
        <f t="shared" si="4"/>
        <v>58.373126233980145</v>
      </c>
      <c r="I25" s="138">
        <v>19.046529800000002</v>
      </c>
      <c r="J25" s="140">
        <f t="shared" si="5"/>
        <v>8.271100779366435</v>
      </c>
      <c r="K25" s="139">
        <v>230.27805255999994</v>
      </c>
      <c r="L25" s="139">
        <f t="shared" si="1"/>
        <v>176.1444510411376</v>
      </c>
      <c r="P25" s="73"/>
    </row>
    <row r="26" spans="2:16" ht="15" customHeight="1">
      <c r="B26" s="152" t="s">
        <v>93</v>
      </c>
      <c r="C26" s="77">
        <v>60.7152528471221</v>
      </c>
      <c r="D26" s="102">
        <f t="shared" si="2"/>
        <v>26.28124484578881</v>
      </c>
      <c r="E26" s="77">
        <v>18.4034665028779</v>
      </c>
      <c r="F26" s="102">
        <f t="shared" si="3"/>
        <v>7.9661367859449275</v>
      </c>
      <c r="G26" s="125">
        <f>K26-I26-E26-C26</f>
        <v>132.22415206</v>
      </c>
      <c r="H26" s="102">
        <f t="shared" si="4"/>
        <v>57.23463465705366</v>
      </c>
      <c r="I26" s="77">
        <v>19.67835001</v>
      </c>
      <c r="J26" s="102">
        <f t="shared" si="5"/>
        <v>8.517983711212603</v>
      </c>
      <c r="K26" s="79">
        <v>231.02122142</v>
      </c>
      <c r="L26" s="79">
        <f t="shared" si="1"/>
        <v>176.71291629182173</v>
      </c>
      <c r="P26" s="73"/>
    </row>
    <row r="27" ht="5.25" customHeight="1"/>
    <row r="28" ht="12.75">
      <c r="B28" s="86" t="s">
        <v>14</v>
      </c>
    </row>
    <row r="29" spans="2:12" ht="5.25" customHeight="1">
      <c r="B29" s="87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2:12" ht="14.25">
      <c r="B30" s="87" t="s">
        <v>95</v>
      </c>
      <c r="C30" s="85"/>
      <c r="D30" s="85"/>
      <c r="E30" s="15"/>
      <c r="F30" s="15"/>
      <c r="G30" s="15"/>
      <c r="H30" s="15"/>
      <c r="I30" s="15"/>
      <c r="J30" s="15"/>
      <c r="K30" s="15"/>
      <c r="L30" s="15"/>
    </row>
    <row r="31" spans="2:12" ht="5.25" customHeight="1">
      <c r="B31" s="87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2" ht="14.25">
      <c r="B32" s="87" t="s">
        <v>10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ht="5.25" customHeight="1">
      <c r="B33" s="87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5" customHeight="1">
      <c r="B34" s="165" t="s">
        <v>34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  <row r="35" spans="2:12" ht="15" customHeight="1">
      <c r="B35" s="165" t="s">
        <v>35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</row>
    <row r="36" spans="2:12" ht="15" customHeight="1">
      <c r="B36" s="165" t="s">
        <v>77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</row>
    <row r="37" spans="2:12" ht="28.5" customHeight="1">
      <c r="B37" s="165" t="s">
        <v>36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2:12" ht="15" customHeight="1">
      <c r="B38" s="165" t="s">
        <v>64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2:12" ht="5.25" customHeight="1">
      <c r="B39" s="87"/>
      <c r="C39" s="15"/>
      <c r="D39" s="85"/>
      <c r="E39" s="85"/>
      <c r="F39" s="85"/>
      <c r="G39" s="85"/>
      <c r="H39" s="85"/>
      <c r="I39" s="85"/>
      <c r="J39" s="85"/>
      <c r="K39" s="85"/>
      <c r="L39" s="85"/>
    </row>
    <row r="40" spans="2:12" ht="14.25">
      <c r="B40" s="86" t="s">
        <v>68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50" spans="12:22" ht="12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</row>
  </sheetData>
  <sheetProtection/>
  <mergeCells count="13">
    <mergeCell ref="B34:L34"/>
    <mergeCell ref="B35:L35"/>
    <mergeCell ref="B36:L36"/>
    <mergeCell ref="B37:L37"/>
    <mergeCell ref="B38:L38"/>
    <mergeCell ref="L50:V50"/>
    <mergeCell ref="B2:L2"/>
    <mergeCell ref="C4:D4"/>
    <mergeCell ref="E4:F4"/>
    <mergeCell ref="G4:H4"/>
    <mergeCell ref="I4:J4"/>
    <mergeCell ref="K4:L4"/>
    <mergeCell ref="B4:B5"/>
  </mergeCell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70" r:id="rId2"/>
  <headerFooter alignWithMargins="0">
    <oddHeader>&amp;L&amp;G&amp;CRéduction des primes AOS</oddHeader>
    <oddFooter>&amp;L&amp;A&amp;C&amp;P sur &amp;N&amp;R&amp;F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showGridLines="0" zoomScaleSheetLayoutView="11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17.140625" style="3" customWidth="1"/>
    <col min="3" max="3" width="16.140625" style="3" bestFit="1" customWidth="1"/>
    <col min="4" max="6" width="15.7109375" style="3" customWidth="1"/>
    <col min="7" max="7" width="11.421875" style="3" customWidth="1"/>
    <col min="8" max="8" width="11.57421875" style="3" bestFit="1" customWidth="1"/>
    <col min="9" max="16384" width="11.421875" style="3" customWidth="1"/>
  </cols>
  <sheetData>
    <row r="1" s="11" customFormat="1" ht="9.75" customHeight="1"/>
    <row r="2" spans="2:7" s="11" customFormat="1" ht="36" customHeight="1">
      <c r="B2" s="176" t="s">
        <v>90</v>
      </c>
      <c r="C2" s="176"/>
      <c r="D2" s="176"/>
      <c r="E2" s="176"/>
      <c r="F2" s="176"/>
      <c r="G2" s="176"/>
    </row>
    <row r="3" spans="2:9" s="9" customFormat="1" ht="15" customHeight="1">
      <c r="B3" s="12"/>
      <c r="C3" s="12"/>
      <c r="D3" s="12"/>
      <c r="G3" s="13"/>
      <c r="H3" s="13"/>
      <c r="I3" s="13"/>
    </row>
    <row r="4" spans="1:9" s="11" customFormat="1" ht="25.5">
      <c r="A4" s="9"/>
      <c r="B4" s="172" t="s">
        <v>13</v>
      </c>
      <c r="C4" s="173"/>
      <c r="D4" s="74" t="s">
        <v>2</v>
      </c>
      <c r="E4" s="74" t="s">
        <v>59</v>
      </c>
      <c r="F4" s="74" t="s">
        <v>56</v>
      </c>
      <c r="G4" s="14"/>
      <c r="H4" s="14"/>
      <c r="I4" s="14"/>
    </row>
    <row r="5" spans="1:9" s="11" customFormat="1" ht="16.5" customHeight="1">
      <c r="A5" s="9"/>
      <c r="B5" s="174"/>
      <c r="C5" s="175"/>
      <c r="D5" s="16" t="s">
        <v>27</v>
      </c>
      <c r="E5" s="16" t="s">
        <v>27</v>
      </c>
      <c r="F5" s="16" t="s">
        <v>28</v>
      </c>
      <c r="G5" s="14"/>
      <c r="H5" s="14"/>
      <c r="I5" s="14"/>
    </row>
    <row r="6" spans="1:9" s="11" customFormat="1" ht="16.5" customHeight="1">
      <c r="A6" s="25"/>
      <c r="B6" s="54" t="s">
        <v>51</v>
      </c>
      <c r="C6" s="55" t="s">
        <v>47</v>
      </c>
      <c r="D6" s="153">
        <v>39058</v>
      </c>
      <c r="E6" s="154">
        <v>116473</v>
      </c>
      <c r="F6" s="103">
        <f>D6/E6</f>
        <v>0.33533952074729767</v>
      </c>
      <c r="G6" s="14"/>
      <c r="H6" s="14"/>
      <c r="I6" s="14"/>
    </row>
    <row r="7" spans="1:9" s="11" customFormat="1" ht="16.5" customHeight="1">
      <c r="A7" s="25"/>
      <c r="B7" s="56"/>
      <c r="C7" s="57" t="s">
        <v>48</v>
      </c>
      <c r="D7" s="147">
        <v>8067</v>
      </c>
      <c r="E7" s="155">
        <v>13763</v>
      </c>
      <c r="F7" s="105">
        <f aca="true" t="shared" si="0" ref="F7:F13">D7/E7</f>
        <v>0.5861367434425634</v>
      </c>
      <c r="G7" s="14"/>
      <c r="H7" s="14"/>
      <c r="I7" s="14"/>
    </row>
    <row r="8" spans="1:9" s="11" customFormat="1" ht="16.5" customHeight="1">
      <c r="A8" s="25"/>
      <c r="B8" s="56"/>
      <c r="C8" s="57" t="s">
        <v>49</v>
      </c>
      <c r="D8" s="147">
        <v>5166</v>
      </c>
      <c r="E8" s="155">
        <v>9348</v>
      </c>
      <c r="F8" s="105">
        <f t="shared" si="0"/>
        <v>0.5526315789473685</v>
      </c>
      <c r="G8" s="14"/>
      <c r="H8" s="14"/>
      <c r="I8" s="14"/>
    </row>
    <row r="9" spans="1:9" s="11" customFormat="1" ht="16.5" customHeight="1">
      <c r="A9" s="25"/>
      <c r="B9" s="58"/>
      <c r="C9" s="59" t="s">
        <v>50</v>
      </c>
      <c r="D9" s="156">
        <v>1662</v>
      </c>
      <c r="E9" s="157">
        <v>2760</v>
      </c>
      <c r="F9" s="106">
        <f t="shared" si="0"/>
        <v>0.6021739130434782</v>
      </c>
      <c r="G9" s="14"/>
      <c r="H9" s="14"/>
      <c r="I9" s="14"/>
    </row>
    <row r="10" spans="1:9" s="11" customFormat="1" ht="16.5" customHeight="1">
      <c r="A10" s="25"/>
      <c r="B10" s="54" t="s">
        <v>52</v>
      </c>
      <c r="C10" s="60" t="s">
        <v>47</v>
      </c>
      <c r="D10" s="158">
        <v>9618</v>
      </c>
      <c r="E10" s="159">
        <v>85448</v>
      </c>
      <c r="F10" s="108">
        <f t="shared" si="0"/>
        <v>0.11255968542271323</v>
      </c>
      <c r="G10" s="14"/>
      <c r="H10" s="14"/>
      <c r="I10" s="14"/>
    </row>
    <row r="11" spans="1:9" s="11" customFormat="1" ht="16.5" customHeight="1">
      <c r="A11" s="25"/>
      <c r="B11" s="56"/>
      <c r="C11" s="57" t="s">
        <v>48</v>
      </c>
      <c r="D11" s="147">
        <v>8016</v>
      </c>
      <c r="E11" s="155">
        <v>16182</v>
      </c>
      <c r="F11" s="105">
        <f t="shared" si="0"/>
        <v>0.4953652206154987</v>
      </c>
      <c r="G11" s="14"/>
      <c r="H11" s="14"/>
      <c r="I11" s="14"/>
    </row>
    <row r="12" spans="1:9" s="11" customFormat="1" ht="16.5" customHeight="1">
      <c r="A12" s="25"/>
      <c r="B12" s="56"/>
      <c r="C12" s="57" t="s">
        <v>49</v>
      </c>
      <c r="D12" s="147">
        <v>12920</v>
      </c>
      <c r="E12" s="155">
        <v>28164</v>
      </c>
      <c r="F12" s="105">
        <f t="shared" si="0"/>
        <v>0.4587416560147706</v>
      </c>
      <c r="G12" s="14"/>
      <c r="H12" s="14"/>
      <c r="I12" s="14"/>
    </row>
    <row r="13" spans="1:9" s="11" customFormat="1" ht="16.5" customHeight="1">
      <c r="A13" s="25"/>
      <c r="B13" s="58"/>
      <c r="C13" s="59" t="s">
        <v>50</v>
      </c>
      <c r="D13" s="156">
        <v>6908</v>
      </c>
      <c r="E13" s="157">
        <v>17501</v>
      </c>
      <c r="F13" s="106">
        <f t="shared" si="0"/>
        <v>0.39472030169704586</v>
      </c>
      <c r="G13" s="14"/>
      <c r="H13" s="14"/>
      <c r="I13" s="14"/>
    </row>
    <row r="14" spans="1:6" s="15" customFormat="1" ht="5.25" customHeight="1">
      <c r="A14" s="26"/>
      <c r="B14" s="27"/>
      <c r="C14" s="27"/>
      <c r="D14" s="26"/>
      <c r="E14" s="26"/>
      <c r="F14" s="26"/>
    </row>
    <row r="15" spans="1:6" s="11" customFormat="1" ht="12.75" customHeight="1">
      <c r="A15" s="9"/>
      <c r="B15" s="27" t="s">
        <v>11</v>
      </c>
      <c r="C15" s="27"/>
      <c r="D15" s="9"/>
      <c r="E15" s="9"/>
      <c r="F15" s="9"/>
    </row>
    <row r="16" spans="1:6" s="15" customFormat="1" ht="5.25" customHeight="1">
      <c r="A16" s="26"/>
      <c r="B16" s="27"/>
      <c r="C16" s="27"/>
      <c r="D16" s="26"/>
      <c r="E16" s="26"/>
      <c r="F16" s="26"/>
    </row>
    <row r="17" spans="1:6" s="15" customFormat="1" ht="12.75" customHeight="1">
      <c r="A17" s="26"/>
      <c r="B17" s="87" t="s">
        <v>95</v>
      </c>
      <c r="C17" s="85"/>
      <c r="D17" s="85"/>
      <c r="E17" s="30"/>
      <c r="F17" s="26"/>
    </row>
    <row r="18" spans="1:6" s="15" customFormat="1" ht="5.25" customHeight="1">
      <c r="A18" s="26"/>
      <c r="B18" s="27"/>
      <c r="C18" s="27"/>
      <c r="D18" s="26"/>
      <c r="E18" s="26"/>
      <c r="F18" s="26"/>
    </row>
    <row r="19" spans="1:6" s="15" customFormat="1" ht="14.25" customHeight="1">
      <c r="A19" s="26"/>
      <c r="B19" s="27" t="s">
        <v>10</v>
      </c>
      <c r="C19" s="27"/>
      <c r="D19" s="26"/>
      <c r="E19" s="26"/>
      <c r="F19" s="26"/>
    </row>
    <row r="20" spans="1:6" s="15" customFormat="1" ht="5.25" customHeight="1">
      <c r="A20" s="26"/>
      <c r="B20" s="27"/>
      <c r="C20" s="27"/>
      <c r="D20" s="26"/>
      <c r="E20" s="26"/>
      <c r="F20" s="26"/>
    </row>
    <row r="21" spans="1:7" s="15" customFormat="1" ht="24.75" customHeight="1">
      <c r="A21" s="26"/>
      <c r="B21" s="177" t="s">
        <v>60</v>
      </c>
      <c r="C21" s="177"/>
      <c r="D21" s="177"/>
      <c r="E21" s="177"/>
      <c r="F21" s="177"/>
      <c r="G21" s="177"/>
    </row>
    <row r="22" spans="1:6" s="15" customFormat="1" ht="5.25" customHeight="1">
      <c r="A22" s="26"/>
      <c r="B22" s="27"/>
      <c r="C22" s="27"/>
      <c r="D22" s="26"/>
      <c r="E22" s="26"/>
      <c r="F22" s="26"/>
    </row>
    <row r="23" spans="1:6" s="15" customFormat="1" ht="12.75" customHeight="1">
      <c r="A23" s="26"/>
      <c r="B23" s="86" t="s">
        <v>68</v>
      </c>
      <c r="C23" s="86"/>
      <c r="D23" s="26"/>
      <c r="E23" s="26"/>
      <c r="F23" s="26"/>
    </row>
    <row r="24" s="11" customFormat="1" ht="12.75" customHeight="1">
      <c r="G24" s="14"/>
    </row>
    <row r="25" s="11" customFormat="1" ht="12.75"/>
    <row r="26" s="11" customFormat="1" ht="12.75"/>
    <row r="27" s="11" customFormat="1" ht="12.75"/>
    <row r="28" s="11" customFormat="1" ht="12.75"/>
    <row r="29" spans="2:5" s="11" customFormat="1" ht="12.75">
      <c r="B29" s="109"/>
      <c r="C29" s="109"/>
      <c r="E29" s="53"/>
    </row>
    <row r="30" spans="3:5" s="11" customFormat="1" ht="15">
      <c r="C30" s="88"/>
      <c r="E30" s="53"/>
    </row>
    <row r="31" s="11" customFormat="1" ht="12.75">
      <c r="E31" s="53"/>
    </row>
    <row r="32" ht="12.75">
      <c r="E32" s="53"/>
    </row>
    <row r="33" ht="12.75">
      <c r="E33" s="53"/>
    </row>
    <row r="34" ht="12.75">
      <c r="E34" s="53"/>
    </row>
    <row r="35" ht="12.75">
      <c r="E35" s="53"/>
    </row>
    <row r="36" ht="12.75">
      <c r="E36" s="53"/>
    </row>
  </sheetData>
  <sheetProtection/>
  <mergeCells count="3">
    <mergeCell ref="B4:C5"/>
    <mergeCell ref="B2:G2"/>
    <mergeCell ref="B21:G21"/>
  </mergeCell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95" r:id="rId2"/>
  <headerFooter alignWithMargins="0">
    <oddHeader>&amp;L&amp;G&amp;CRéduction des primes AOS</oddHeader>
    <oddFooter>&amp;L&amp;A&amp;C&amp;P sur &amp;N&amp;R&amp;F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 - DIMA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gloorv</dc:creator>
  <cp:keywords/>
  <dc:description/>
  <cp:lastModifiedBy>Emilie May</cp:lastModifiedBy>
  <cp:lastPrinted>2020-09-01T14:27:23Z</cp:lastPrinted>
  <dcterms:created xsi:type="dcterms:W3CDTF">2010-06-15T10:09:55Z</dcterms:created>
  <dcterms:modified xsi:type="dcterms:W3CDTF">2024-05-31T13:12:53Z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